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TECNOLOGIA SEPTIEMBRE 2025\"/>
    </mc:Choice>
  </mc:AlternateContent>
  <xr:revisionPtr revIDLastSave="0" documentId="8_{58F315C0-573B-4E41-8047-76A7E5A09F5A}" xr6:coauthVersionLast="47" xr6:coauthVersionMax="47" xr10:uidLastSave="{00000000-0000-0000-0000-000000000000}"/>
  <bookViews>
    <workbookView xWindow="-120" yWindow="-120" windowWidth="29040" windowHeight="15840" xr2:uid="{7D8E072B-42FF-44C6-BC15-5DF0E8977C27}"/>
  </bookViews>
  <sheets>
    <sheet name="EJEC. 2025" sheetId="1" r:id="rId1"/>
  </sheets>
  <externalReferences>
    <externalReference r:id="rId2"/>
  </externalReferences>
  <definedNames>
    <definedName name="_xlnm._FilterDatabase" localSheetId="0" hidden="1">'EJEC. 2025'!$A$5:$Y$6</definedName>
    <definedName name="_xlnm.Print_Area" localSheetId="0">'EJEC. 2025'!$A$1:$V$201</definedName>
    <definedName name="_xlnm.Print_Titles" localSheetId="0">'EJEC.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86" i="1" l="1"/>
  <c r="H186" i="1"/>
  <c r="G186" i="1"/>
  <c r="I186" i="1" s="1"/>
  <c r="I185" i="1" s="1"/>
  <c r="U185" i="1"/>
  <c r="U188" i="1" s="1"/>
  <c r="T185" i="1"/>
  <c r="T188" i="1" s="1"/>
  <c r="S185" i="1"/>
  <c r="S188" i="1" s="1"/>
  <c r="R185" i="1"/>
  <c r="R188" i="1" s="1"/>
  <c r="Q185" i="1"/>
  <c r="Q188" i="1" s="1"/>
  <c r="P185" i="1"/>
  <c r="P188" i="1" s="1"/>
  <c r="O185" i="1"/>
  <c r="N185" i="1"/>
  <c r="N188" i="1" s="1"/>
  <c r="M185" i="1"/>
  <c r="M188" i="1" s="1"/>
  <c r="L185" i="1"/>
  <c r="K185" i="1"/>
  <c r="K188" i="1" s="1"/>
  <c r="J185" i="1"/>
  <c r="J188" i="1" s="1"/>
  <c r="H185" i="1"/>
  <c r="G185" i="1"/>
  <c r="V183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V182" i="1" s="1"/>
  <c r="V181" i="1"/>
  <c r="V180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V179" i="1" s="1"/>
  <c r="I179" i="1"/>
  <c r="H179" i="1"/>
  <c r="G179" i="1"/>
  <c r="V177" i="1"/>
  <c r="V176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V175" i="1" s="1"/>
  <c r="I175" i="1"/>
  <c r="H175" i="1"/>
  <c r="G175" i="1"/>
  <c r="V174" i="1"/>
  <c r="I174" i="1"/>
  <c r="H174" i="1"/>
  <c r="V173" i="1"/>
  <c r="H173" i="1"/>
  <c r="I173" i="1" s="1"/>
  <c r="V172" i="1"/>
  <c r="G172" i="1"/>
  <c r="I172" i="1" s="1"/>
  <c r="V171" i="1"/>
  <c r="V170" i="1" s="1"/>
  <c r="L171" i="1"/>
  <c r="H171" i="1"/>
  <c r="G171" i="1"/>
  <c r="I171" i="1" s="1"/>
  <c r="U170" i="1"/>
  <c r="T170" i="1"/>
  <c r="S170" i="1"/>
  <c r="R170" i="1"/>
  <c r="Q170" i="1"/>
  <c r="P170" i="1"/>
  <c r="O170" i="1"/>
  <c r="N170" i="1"/>
  <c r="M170" i="1"/>
  <c r="L170" i="1"/>
  <c r="K170" i="1"/>
  <c r="J170" i="1"/>
  <c r="H170" i="1"/>
  <c r="G170" i="1"/>
  <c r="V168" i="1"/>
  <c r="I168" i="1"/>
  <c r="V167" i="1"/>
  <c r="I167" i="1"/>
  <c r="H167" i="1"/>
  <c r="V166" i="1"/>
  <c r="I166" i="1"/>
  <c r="V165" i="1"/>
  <c r="G165" i="1"/>
  <c r="I165" i="1" s="1"/>
  <c r="V164" i="1"/>
  <c r="I164" i="1"/>
  <c r="H164" i="1"/>
  <c r="G164" i="1"/>
  <c r="V163" i="1"/>
  <c r="I163" i="1"/>
  <c r="G163" i="1"/>
  <c r="V162" i="1"/>
  <c r="H162" i="1"/>
  <c r="I162" i="1" s="1"/>
  <c r="V161" i="1"/>
  <c r="H161" i="1"/>
  <c r="G161" i="1"/>
  <c r="I161" i="1" s="1"/>
  <c r="V160" i="1"/>
  <c r="H160" i="1"/>
  <c r="G160" i="1"/>
  <c r="G146" i="1" s="1"/>
  <c r="V159" i="1"/>
  <c r="H159" i="1"/>
  <c r="G159" i="1"/>
  <c r="I159" i="1" s="1"/>
  <c r="V158" i="1"/>
  <c r="I158" i="1"/>
  <c r="V157" i="1"/>
  <c r="I157" i="1"/>
  <c r="V156" i="1"/>
  <c r="H156" i="1"/>
  <c r="G156" i="1"/>
  <c r="I156" i="1" s="1"/>
  <c r="V155" i="1"/>
  <c r="V154" i="1"/>
  <c r="H154" i="1"/>
  <c r="I154" i="1" s="1"/>
  <c r="V153" i="1"/>
  <c r="V152" i="1"/>
  <c r="H152" i="1"/>
  <c r="I152" i="1" s="1"/>
  <c r="V151" i="1"/>
  <c r="V150" i="1"/>
  <c r="H150" i="1"/>
  <c r="G150" i="1"/>
  <c r="I150" i="1" s="1"/>
  <c r="V149" i="1"/>
  <c r="H149" i="1"/>
  <c r="I149" i="1" s="1"/>
  <c r="G149" i="1"/>
  <c r="V148" i="1"/>
  <c r="V146" i="1" s="1"/>
  <c r="H148" i="1"/>
  <c r="H146" i="1" s="1"/>
  <c r="G148" i="1"/>
  <c r="I148" i="1" s="1"/>
  <c r="V147" i="1"/>
  <c r="G147" i="1"/>
  <c r="I147" i="1" s="1"/>
  <c r="U146" i="1"/>
  <c r="T146" i="1"/>
  <c r="S146" i="1"/>
  <c r="R146" i="1"/>
  <c r="Q146" i="1"/>
  <c r="P146" i="1"/>
  <c r="O146" i="1"/>
  <c r="N146" i="1"/>
  <c r="M146" i="1"/>
  <c r="L146" i="1"/>
  <c r="K146" i="1"/>
  <c r="J146" i="1"/>
  <c r="V144" i="1"/>
  <c r="H144" i="1"/>
  <c r="G144" i="1"/>
  <c r="G142" i="1" s="1"/>
  <c r="V143" i="1"/>
  <c r="H143" i="1"/>
  <c r="G143" i="1"/>
  <c r="I143" i="1" s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H142" i="1"/>
  <c r="V140" i="1"/>
  <c r="V139" i="1"/>
  <c r="V138" i="1"/>
  <c r="V137" i="1"/>
  <c r="V136" i="1"/>
  <c r="V135" i="1"/>
  <c r="V134" i="1"/>
  <c r="I134" i="1"/>
  <c r="H134" i="1"/>
  <c r="G134" i="1"/>
  <c r="V133" i="1"/>
  <c r="I133" i="1"/>
  <c r="H133" i="1"/>
  <c r="G133" i="1"/>
  <c r="V132" i="1"/>
  <c r="I132" i="1"/>
  <c r="H132" i="1"/>
  <c r="G132" i="1"/>
  <c r="V131" i="1"/>
  <c r="I131" i="1"/>
  <c r="V130" i="1"/>
  <c r="H130" i="1"/>
  <c r="G130" i="1"/>
  <c r="I130" i="1" s="1"/>
  <c r="V129" i="1"/>
  <c r="H129" i="1"/>
  <c r="G129" i="1"/>
  <c r="G124" i="1" s="1"/>
  <c r="V128" i="1"/>
  <c r="H128" i="1"/>
  <c r="I128" i="1" s="1"/>
  <c r="V127" i="1"/>
  <c r="I127" i="1"/>
  <c r="H127" i="1"/>
  <c r="G127" i="1"/>
  <c r="V126" i="1"/>
  <c r="V124" i="1" s="1"/>
  <c r="G126" i="1"/>
  <c r="I126" i="1" s="1"/>
  <c r="V125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H124" i="1"/>
  <c r="V123" i="1"/>
  <c r="H123" i="1"/>
  <c r="I123" i="1" s="1"/>
  <c r="V122" i="1"/>
  <c r="I122" i="1"/>
  <c r="V121" i="1"/>
  <c r="H121" i="1"/>
  <c r="G121" i="1"/>
  <c r="I121" i="1" s="1"/>
  <c r="V120" i="1"/>
  <c r="I120" i="1"/>
  <c r="V119" i="1"/>
  <c r="I119" i="1"/>
  <c r="H119" i="1"/>
  <c r="G119" i="1"/>
  <c r="V118" i="1"/>
  <c r="H118" i="1"/>
  <c r="I118" i="1" s="1"/>
  <c r="G118" i="1"/>
  <c r="V117" i="1"/>
  <c r="I117" i="1"/>
  <c r="H117" i="1"/>
  <c r="V116" i="1"/>
  <c r="H116" i="1"/>
  <c r="I116" i="1" s="1"/>
  <c r="V115" i="1"/>
  <c r="H115" i="1"/>
  <c r="G115" i="1"/>
  <c r="I115" i="1" s="1"/>
  <c r="V114" i="1"/>
  <c r="H114" i="1"/>
  <c r="G114" i="1"/>
  <c r="I114" i="1" s="1"/>
  <c r="V113" i="1"/>
  <c r="P113" i="1"/>
  <c r="H113" i="1"/>
  <c r="H86" i="1" s="1"/>
  <c r="G113" i="1"/>
  <c r="I113" i="1" s="1"/>
  <c r="V112" i="1"/>
  <c r="H112" i="1"/>
  <c r="G112" i="1"/>
  <c r="I112" i="1" s="1"/>
  <c r="V111" i="1"/>
  <c r="I111" i="1"/>
  <c r="V110" i="1"/>
  <c r="I110" i="1"/>
  <c r="G110" i="1"/>
  <c r="V109" i="1"/>
  <c r="I109" i="1"/>
  <c r="V108" i="1"/>
  <c r="G108" i="1"/>
  <c r="I108" i="1" s="1"/>
  <c r="V107" i="1"/>
  <c r="I107" i="1"/>
  <c r="H107" i="1"/>
  <c r="G107" i="1"/>
  <c r="V106" i="1"/>
  <c r="H106" i="1"/>
  <c r="G106" i="1"/>
  <c r="I106" i="1" s="1"/>
  <c r="V105" i="1"/>
  <c r="I105" i="1"/>
  <c r="H105" i="1"/>
  <c r="V104" i="1"/>
  <c r="I104" i="1"/>
  <c r="H104" i="1"/>
  <c r="G104" i="1"/>
  <c r="V103" i="1"/>
  <c r="I103" i="1"/>
  <c r="H103" i="1"/>
  <c r="V102" i="1"/>
  <c r="H102" i="1"/>
  <c r="I102" i="1" s="1"/>
  <c r="V101" i="1"/>
  <c r="H101" i="1"/>
  <c r="G101" i="1"/>
  <c r="I101" i="1" s="1"/>
  <c r="V100" i="1"/>
  <c r="H100" i="1"/>
  <c r="G100" i="1"/>
  <c r="I100" i="1" s="1"/>
  <c r="V99" i="1"/>
  <c r="I99" i="1"/>
  <c r="V98" i="1"/>
  <c r="I98" i="1"/>
  <c r="H98" i="1"/>
  <c r="V97" i="1"/>
  <c r="H97" i="1"/>
  <c r="I97" i="1" s="1"/>
  <c r="V96" i="1"/>
  <c r="H96" i="1"/>
  <c r="I96" i="1" s="1"/>
  <c r="V95" i="1"/>
  <c r="I95" i="1"/>
  <c r="H95" i="1"/>
  <c r="V94" i="1"/>
  <c r="I94" i="1"/>
  <c r="H94" i="1"/>
  <c r="G94" i="1"/>
  <c r="V93" i="1"/>
  <c r="I93" i="1"/>
  <c r="H93" i="1"/>
  <c r="G93" i="1"/>
  <c r="V92" i="1"/>
  <c r="I92" i="1"/>
  <c r="H92" i="1"/>
  <c r="G92" i="1"/>
  <c r="V91" i="1"/>
  <c r="I91" i="1"/>
  <c r="H91" i="1"/>
  <c r="V90" i="1"/>
  <c r="H90" i="1"/>
  <c r="G90" i="1"/>
  <c r="I90" i="1" s="1"/>
  <c r="V89" i="1"/>
  <c r="I89" i="1"/>
  <c r="V88" i="1"/>
  <c r="I88" i="1"/>
  <c r="H88" i="1"/>
  <c r="V87" i="1"/>
  <c r="I87" i="1"/>
  <c r="H87" i="1"/>
  <c r="G87" i="1"/>
  <c r="U86" i="1"/>
  <c r="T86" i="1"/>
  <c r="S86" i="1"/>
  <c r="R86" i="1"/>
  <c r="Q86" i="1"/>
  <c r="P86" i="1"/>
  <c r="O86" i="1"/>
  <c r="N86" i="1"/>
  <c r="M86" i="1"/>
  <c r="L86" i="1"/>
  <c r="K86" i="1"/>
  <c r="J86" i="1"/>
  <c r="V86" i="1" s="1"/>
  <c r="V84" i="1"/>
  <c r="I84" i="1"/>
  <c r="H84" i="1"/>
  <c r="G84" i="1"/>
  <c r="V83" i="1"/>
  <c r="I83" i="1"/>
  <c r="H83" i="1"/>
  <c r="G83" i="1"/>
  <c r="V82" i="1"/>
  <c r="I82" i="1"/>
  <c r="H82" i="1"/>
  <c r="G82" i="1"/>
  <c r="V81" i="1"/>
  <c r="I81" i="1"/>
  <c r="H81" i="1"/>
  <c r="G81" i="1"/>
  <c r="V80" i="1"/>
  <c r="I80" i="1"/>
  <c r="H80" i="1"/>
  <c r="G80" i="1"/>
  <c r="V79" i="1"/>
  <c r="I79" i="1"/>
  <c r="H79" i="1"/>
  <c r="G79" i="1"/>
  <c r="V78" i="1"/>
  <c r="I78" i="1"/>
  <c r="H78" i="1"/>
  <c r="G78" i="1"/>
  <c r="V77" i="1"/>
  <c r="I77" i="1"/>
  <c r="H77" i="1"/>
  <c r="G77" i="1"/>
  <c r="V76" i="1"/>
  <c r="I76" i="1"/>
  <c r="H76" i="1"/>
  <c r="G76" i="1"/>
  <c r="V75" i="1"/>
  <c r="I75" i="1"/>
  <c r="H75" i="1"/>
  <c r="G75" i="1"/>
  <c r="V74" i="1"/>
  <c r="I74" i="1"/>
  <c r="H74" i="1"/>
  <c r="G74" i="1"/>
  <c r="V73" i="1"/>
  <c r="I73" i="1"/>
  <c r="H73" i="1"/>
  <c r="V72" i="1"/>
  <c r="H72" i="1"/>
  <c r="I72" i="1" s="1"/>
  <c r="G72" i="1"/>
  <c r="V71" i="1"/>
  <c r="H71" i="1"/>
  <c r="I71" i="1" s="1"/>
  <c r="G71" i="1"/>
  <c r="V70" i="1"/>
  <c r="H70" i="1"/>
  <c r="I70" i="1" s="1"/>
  <c r="G70" i="1"/>
  <c r="V69" i="1"/>
  <c r="H69" i="1"/>
  <c r="I69" i="1" s="1"/>
  <c r="G69" i="1"/>
  <c r="I68" i="1"/>
  <c r="V67" i="1"/>
  <c r="I67" i="1"/>
  <c r="H67" i="1"/>
  <c r="V66" i="1"/>
  <c r="H66" i="1"/>
  <c r="I66" i="1" s="1"/>
  <c r="G66" i="1"/>
  <c r="V65" i="1"/>
  <c r="H65" i="1"/>
  <c r="I65" i="1" s="1"/>
  <c r="G65" i="1"/>
  <c r="V63" i="1"/>
  <c r="H63" i="1"/>
  <c r="I63" i="1" s="1"/>
  <c r="G63" i="1"/>
  <c r="V62" i="1"/>
  <c r="H62" i="1"/>
  <c r="I62" i="1" s="1"/>
  <c r="G62" i="1"/>
  <c r="V61" i="1"/>
  <c r="G61" i="1"/>
  <c r="I61" i="1" s="1"/>
  <c r="V60" i="1"/>
  <c r="H60" i="1"/>
  <c r="I60" i="1" s="1"/>
  <c r="V59" i="1"/>
  <c r="V58" i="1"/>
  <c r="H58" i="1"/>
  <c r="G58" i="1"/>
  <c r="I58" i="1" s="1"/>
  <c r="V57" i="1"/>
  <c r="H57" i="1"/>
  <c r="G57" i="1"/>
  <c r="I57" i="1" s="1"/>
  <c r="V56" i="1"/>
  <c r="H56" i="1"/>
  <c r="G56" i="1"/>
  <c r="I56" i="1" s="1"/>
  <c r="V55" i="1"/>
  <c r="I55" i="1"/>
  <c r="V54" i="1"/>
  <c r="I54" i="1"/>
  <c r="H54" i="1"/>
  <c r="V53" i="1"/>
  <c r="H53" i="1"/>
  <c r="I53" i="1" s="1"/>
  <c r="G53" i="1"/>
  <c r="V52" i="1"/>
  <c r="H52" i="1"/>
  <c r="I52" i="1" s="1"/>
  <c r="G52" i="1"/>
  <c r="V51" i="1"/>
  <c r="H51" i="1"/>
  <c r="I51" i="1" s="1"/>
  <c r="G51" i="1"/>
  <c r="V50" i="1"/>
  <c r="I50" i="1"/>
  <c r="V49" i="1"/>
  <c r="H49" i="1"/>
  <c r="I49" i="1" s="1"/>
  <c r="V48" i="1"/>
  <c r="I48" i="1"/>
  <c r="H48" i="1"/>
  <c r="G48" i="1"/>
  <c r="V47" i="1"/>
  <c r="I47" i="1"/>
  <c r="H47" i="1"/>
  <c r="G47" i="1"/>
  <c r="V46" i="1"/>
  <c r="I46" i="1"/>
  <c r="H46" i="1"/>
  <c r="G46" i="1"/>
  <c r="V45" i="1"/>
  <c r="I45" i="1"/>
  <c r="V44" i="1"/>
  <c r="H44" i="1"/>
  <c r="G44" i="1"/>
  <c r="I44" i="1" s="1"/>
  <c r="V43" i="1"/>
  <c r="H43" i="1"/>
  <c r="G43" i="1"/>
  <c r="I43" i="1" s="1"/>
  <c r="V42" i="1"/>
  <c r="H42" i="1"/>
  <c r="G42" i="1"/>
  <c r="I42" i="1" s="1"/>
  <c r="V41" i="1"/>
  <c r="H41" i="1"/>
  <c r="G41" i="1"/>
  <c r="I41" i="1" s="1"/>
  <c r="V40" i="1"/>
  <c r="H40" i="1"/>
  <c r="G40" i="1"/>
  <c r="I40" i="1" s="1"/>
  <c r="V39" i="1"/>
  <c r="H39" i="1"/>
  <c r="G39" i="1"/>
  <c r="I39" i="1" s="1"/>
  <c r="V38" i="1"/>
  <c r="H38" i="1"/>
  <c r="G38" i="1"/>
  <c r="I38" i="1" s="1"/>
  <c r="V37" i="1"/>
  <c r="H37" i="1"/>
  <c r="G37" i="1"/>
  <c r="I37" i="1" s="1"/>
  <c r="V36" i="1"/>
  <c r="H36" i="1"/>
  <c r="G36" i="1"/>
  <c r="I36" i="1" s="1"/>
  <c r="V35" i="1"/>
  <c r="H35" i="1"/>
  <c r="G35" i="1"/>
  <c r="I35" i="1" s="1"/>
  <c r="V34" i="1"/>
  <c r="H34" i="1"/>
  <c r="G34" i="1"/>
  <c r="I34" i="1" s="1"/>
  <c r="V33" i="1"/>
  <c r="H33" i="1"/>
  <c r="G33" i="1"/>
  <c r="I33" i="1" s="1"/>
  <c r="I32" i="1" s="1"/>
  <c r="U32" i="1"/>
  <c r="T32" i="1"/>
  <c r="S32" i="1"/>
  <c r="R32" i="1"/>
  <c r="Q32" i="1"/>
  <c r="P32" i="1"/>
  <c r="O32" i="1"/>
  <c r="O188" i="1" s="1"/>
  <c r="N32" i="1"/>
  <c r="M32" i="1"/>
  <c r="L32" i="1"/>
  <c r="K32" i="1"/>
  <c r="J32" i="1"/>
  <c r="V32" i="1" s="1"/>
  <c r="G32" i="1"/>
  <c r="V30" i="1"/>
  <c r="H30" i="1"/>
  <c r="G30" i="1"/>
  <c r="I30" i="1" s="1"/>
  <c r="V29" i="1"/>
  <c r="H29" i="1"/>
  <c r="G29" i="1"/>
  <c r="I29" i="1" s="1"/>
  <c r="V28" i="1"/>
  <c r="H28" i="1"/>
  <c r="G28" i="1"/>
  <c r="I28" i="1" s="1"/>
  <c r="V27" i="1"/>
  <c r="H27" i="1"/>
  <c r="G27" i="1"/>
  <c r="I27" i="1" s="1"/>
  <c r="V26" i="1"/>
  <c r="H26" i="1"/>
  <c r="G26" i="1"/>
  <c r="I26" i="1" s="1"/>
  <c r="V25" i="1"/>
  <c r="H25" i="1"/>
  <c r="G25" i="1"/>
  <c r="I25" i="1" s="1"/>
  <c r="V24" i="1"/>
  <c r="H24" i="1"/>
  <c r="G24" i="1"/>
  <c r="I24" i="1" s="1"/>
  <c r="V23" i="1"/>
  <c r="H23" i="1"/>
  <c r="G23" i="1"/>
  <c r="I23" i="1" s="1"/>
  <c r="V22" i="1"/>
  <c r="H22" i="1"/>
  <c r="G22" i="1"/>
  <c r="I22" i="1" s="1"/>
  <c r="V21" i="1"/>
  <c r="H21" i="1"/>
  <c r="G21" i="1"/>
  <c r="I21" i="1" s="1"/>
  <c r="V20" i="1"/>
  <c r="H20" i="1"/>
  <c r="G20" i="1"/>
  <c r="I20" i="1" s="1"/>
  <c r="V19" i="1"/>
  <c r="H19" i="1"/>
  <c r="G19" i="1"/>
  <c r="I19" i="1" s="1"/>
  <c r="V18" i="1"/>
  <c r="I18" i="1"/>
  <c r="V17" i="1"/>
  <c r="I17" i="1"/>
  <c r="H17" i="1"/>
  <c r="G17" i="1"/>
  <c r="V16" i="1"/>
  <c r="I16" i="1"/>
  <c r="H16" i="1"/>
  <c r="G16" i="1"/>
  <c r="V15" i="1"/>
  <c r="I15" i="1"/>
  <c r="H15" i="1"/>
  <c r="G15" i="1"/>
  <c r="V14" i="1"/>
  <c r="I14" i="1"/>
  <c r="H14" i="1"/>
  <c r="G14" i="1"/>
  <c r="AC13" i="1"/>
  <c r="AB13" i="1"/>
  <c r="V13" i="1"/>
  <c r="H13" i="1"/>
  <c r="G13" i="1"/>
  <c r="I13" i="1" s="1"/>
  <c r="V12" i="1"/>
  <c r="I12" i="1"/>
  <c r="V11" i="1"/>
  <c r="H11" i="1"/>
  <c r="I11" i="1" s="1"/>
  <c r="G11" i="1"/>
  <c r="V10" i="1"/>
  <c r="I10" i="1"/>
  <c r="H10" i="1"/>
  <c r="G10" i="1"/>
  <c r="V9" i="1"/>
  <c r="H9" i="1"/>
  <c r="I9" i="1" s="1"/>
  <c r="G9" i="1"/>
  <c r="V8" i="1"/>
  <c r="I8" i="1"/>
  <c r="H8" i="1"/>
  <c r="H6" i="1" s="1"/>
  <c r="L7" i="1"/>
  <c r="L6" i="1" s="1"/>
  <c r="V6" i="1" s="1"/>
  <c r="K7" i="1"/>
  <c r="V7" i="1" s="1"/>
  <c r="H7" i="1"/>
  <c r="G7" i="1"/>
  <c r="I7" i="1" s="1"/>
  <c r="U6" i="1"/>
  <c r="T6" i="1"/>
  <c r="S6" i="1"/>
  <c r="R6" i="1"/>
  <c r="Q6" i="1"/>
  <c r="P6" i="1"/>
  <c r="O6" i="1"/>
  <c r="N6" i="1"/>
  <c r="M6" i="1"/>
  <c r="K6" i="1"/>
  <c r="J6" i="1"/>
  <c r="G188" i="1" l="1"/>
  <c r="I86" i="1"/>
  <c r="I6" i="1"/>
  <c r="L188" i="1"/>
  <c r="I170" i="1"/>
  <c r="G6" i="1"/>
  <c r="H32" i="1"/>
  <c r="H188" i="1" s="1"/>
  <c r="G86" i="1"/>
  <c r="I129" i="1"/>
  <c r="I124" i="1" s="1"/>
  <c r="I144" i="1"/>
  <c r="I142" i="1" s="1"/>
  <c r="I160" i="1"/>
  <c r="I146" i="1" s="1"/>
  <c r="V185" i="1"/>
  <c r="V188" i="1" s="1"/>
  <c r="I188" i="1" l="1"/>
</calcChain>
</file>

<file path=xl/sharedStrings.xml><?xml version="1.0" encoding="utf-8"?>
<sst xmlns="http://schemas.openxmlformats.org/spreadsheetml/2006/main" count="370" uniqueCount="219">
  <si>
    <t xml:space="preserve">     EJECUCION PRESUPUESTARIA DE GASTOS Y</t>
  </si>
  <si>
    <t xml:space="preserve"> APLICACIONES FINANCIERA CORRESPONDIENTES AL MES DE SPTIEMBRE 2025</t>
  </si>
  <si>
    <t>TIPO</t>
  </si>
  <si>
    <t>CONCEPTO</t>
  </si>
  <si>
    <t>CTA</t>
  </si>
  <si>
    <t>SUBCTA</t>
  </si>
  <si>
    <t>AUX.</t>
  </si>
  <si>
    <t>DETALLE</t>
  </si>
  <si>
    <t>PRESUPUESTO APROBADO 2025</t>
  </si>
  <si>
    <t>PRESUPUESTO MODIFICADO 2025</t>
  </si>
  <si>
    <t>PRESUPUESTO DEFINITIVO 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</si>
  <si>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</si>
  <si>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</si>
  <si>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</si>
  <si>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</si>
  <si>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</si>
  <si>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</si>
  <si>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</si>
  <si>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</si>
  <si>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</si>
  <si>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</si>
  <si>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</si>
  <si>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</si>
  <si>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</si>
  <si>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</si>
  <si>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</si>
  <si>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</si>
  <si>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</si>
  <si>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</si>
  <si>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</si>
  <si>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</si>
  <si>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</si>
  <si>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</si>
  <si>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</si>
  <si>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</si>
  <si>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11</t>
  </si>
  <si>
    <t>SUELDO PERSONAL  DE INTERINATO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</si>
  <si>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</si>
  <si>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</si>
  <si>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</si>
  <si>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</si>
  <si>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</si>
  <si>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</si>
  <si>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</si>
  <si>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</si>
  <si>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04</t>
  </si>
  <si>
    <t>PRIMA DE TRANSPORTE</t>
  </si>
  <si>
    <t>COMP.  POR SERV. DE SEGURIDAD</t>
  </si>
  <si>
    <t>COMP.  POR  RENDIMIENTO INDIVIDUAL</t>
  </si>
  <si>
    <t>COMPENSACIONES ESPECIALES</t>
  </si>
  <si>
    <t>10</t>
  </si>
  <si>
    <t>COMP. POR CUMPLIMIENTO DE INDICADORES</t>
  </si>
  <si>
    <t>DIETAS EN EL PAIS</t>
  </si>
  <si>
    <t>GASTOS DE REPRESENT.</t>
  </si>
  <si>
    <t>GRATIFICACIONES POR PASANTIAS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</si>
  <si>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</si>
  <si>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</si>
  <si>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</si>
  <si>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</si>
  <si>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</si>
  <si>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</si>
  <si>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</si>
  <si>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</si>
  <si>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</si>
  <si>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</si>
  <si>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</si>
  <si>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</si>
  <si>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</si>
  <si>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</si>
  <si>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</si>
  <si>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</si>
  <si>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</si>
  <si>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</si>
  <si>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</si>
  <si>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</si>
  <si>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</si>
  <si>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EQUIPOS DE TECNOLOGIA</t>
  </si>
  <si>
    <t>ALQ. MAQ Y EQUIPOS DE COMUNICACIÓN</t>
  </si>
  <si>
    <t>ALQ. MAQ., MUEBLES Y EQUIPOS DE OFICINA</t>
  </si>
  <si>
    <t>ALQ. EQUIPO DE TRANSP.</t>
  </si>
  <si>
    <t>OTROS ALQUILERES</t>
  </si>
  <si>
    <t>LICENCIAS DE INFORMATICAS</t>
  </si>
  <si>
    <t>SEG. BIENES  INMUEBLES</t>
  </si>
  <si>
    <t>SEG. BIENES MUEBLES</t>
  </si>
  <si>
    <t>SEG. MEDICO</t>
  </si>
  <si>
    <t>OBRAS MENORES EN EDIFICACIONES</t>
  </si>
  <si>
    <t>SERVICIOS DE CONSERV. Y REPARACIONES MENORES</t>
  </si>
  <si>
    <t>07</t>
  </si>
  <si>
    <t>SERVICIOS DE PINTURA Y DERIVADOS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</si>
  <si>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</si>
  <si>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</si>
  <si>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</si>
  <si>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</si>
  <si>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</si>
  <si>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MANT. Y REP. DE EQUIPOS DE PRODUCCION</t>
  </si>
  <si>
    <t>MANT. Y REP. DESMONTE E INST. MAQ. Y EQ.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</si>
  <si>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</si>
  <si>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</si>
  <si>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</si>
  <si>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</si>
  <si>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</si>
  <si>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</si>
  <si>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</si>
  <si>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</si>
  <si>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</si>
  <si>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</si>
  <si>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</si>
  <si>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>SERVICIOS DE CONTABILIDAD Y AUDITORIA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</si>
  <si>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</si>
  <si>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</si>
  <si>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</si>
  <si>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</si>
  <si>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</si>
  <si>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</si>
  <si>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</si>
  <si>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</si>
  <si>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</si>
  <si>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</si>
  <si>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</si>
  <si>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</si>
  <si>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</si>
  <si>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</si>
  <si>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</si>
  <si>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</si>
  <si>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</si>
  <si>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</si>
  <si>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</si>
  <si>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</si>
  <si>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</si>
  <si>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</si>
  <si>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</si>
  <si>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</si>
  <si>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</si>
  <si>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</si>
  <si>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</si>
  <si>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</si>
  <si>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</si>
  <si>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</si>
  <si>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</si>
  <si>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</si>
  <si>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</si>
  <si>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</si>
  <si>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</si>
  <si>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</si>
  <si>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ÚTILES Y MAT. ESCOLARES Y DE ENSEÑANZA</t>
  </si>
  <si>
    <t>UTILES DE COCINA Y COMEDOR</t>
  </si>
  <si>
    <t>PRODUCTOS ELECT. Y AFINES</t>
  </si>
  <si>
    <t>OTROS RESPUESTOS Y ACCESORIOS MENORES</t>
  </si>
  <si>
    <t xml:space="preserve">ACCESORIOS </t>
  </si>
  <si>
    <t>UTILES DIVERSOS</t>
  </si>
  <si>
    <t>BONOS PARA UTILES DIVERSOS</t>
  </si>
  <si>
    <t>ADQUISICION DE PLACA DE RECONOCIMIENTO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</si>
  <si>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</si>
  <si>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</si>
  <si>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</si>
  <si>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</si>
  <si>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</si>
  <si>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</si>
  <si>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</si>
  <si>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</si>
  <si>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</si>
  <si>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</si>
  <si>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</si>
  <si>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</si>
  <si>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</si>
  <si>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</si>
  <si>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</si>
  <si>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</si>
  <si>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</si>
  <si>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</si>
  <si>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</si>
  <si>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</si>
  <si>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</si>
  <si>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</si>
  <si>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</si>
  <si>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</si>
  <si>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</si>
  <si>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</si>
  <si>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</si>
  <si>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</si>
  <si>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</si>
  <si>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</si>
  <si>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</si>
  <si>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</si>
  <si>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</si>
  <si>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HERRAMIENTAS Y MAQUINARIAS</t>
  </si>
  <si>
    <t>SISTEMA DE AIRE ACOND., CALEFACCION Y REFRIG.</t>
  </si>
  <si>
    <t xml:space="preserve">EQ. DE COMUNIC., TELCOMUNIC. Y SEÑALAMIENTO </t>
  </si>
  <si>
    <t xml:space="preserve">EQUIPO DE COMUNIC., TELCOMUNIC. Y SEÑALAMIENTO </t>
  </si>
  <si>
    <t>OTROS EQUIPOS</t>
  </si>
  <si>
    <t>EQUIPOS DE SEGURADAD</t>
  </si>
  <si>
    <t>P'ROGRAMA DE INFORMATICA</t>
  </si>
  <si>
    <t>MARCAS Y PATENTES</t>
  </si>
  <si>
    <t xml:space="preserve">ANTIGUEDADES, BIENES ARTISTICOS Y OTROS 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</si>
  <si>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</si>
  <si>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</si>
  <si>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</si>
  <si>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</si>
  <si>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</si>
  <si>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</si>
  <si>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</si>
  <si>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</si>
  <si>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</si>
  <si>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</si>
  <si>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</si>
  <si>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</si>
  <si>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</si>
  <si>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</si>
  <si>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</si>
  <si>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</si>
  <si>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</si>
  <si>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</si>
  <si>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</si>
  <si>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</si>
  <si>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</si>
  <si>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</si>
  <si>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</si>
  <si>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>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</si>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</sst>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name val="Arial"/>
      <family val="2"/>
    </font>
    <font>
      <b/>
      <u val="double"/>
      <sz val="13"/>
      <color theme="1"/>
      <name val="Arial"/>
      <family val="2"/>
    </font>
    <font>
      <u val="singleAccounting"/>
      <sz val="13"/>
      <name val="Arial"/>
      <family val="2"/>
    </font>
    <font>
      <sz val="18"/>
      <name val="Arial"/>
      <family val="2"/>
    </font>
    <font>
      <b/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/>
    </xf>
    <xf numFmtId="43" fontId="8" fillId="3" borderId="0" xfId="1" applyFont="1" applyFill="1" applyBorder="1" applyAlignment="1">
      <alignment horizontal="center" vertical="center" wrapText="1"/>
    </xf>
    <xf numFmtId="43" fontId="8" fillId="3" borderId="0" xfId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/>
    </xf>
    <xf numFmtId="43" fontId="11" fillId="2" borderId="0" xfId="1" applyFont="1" applyFill="1" applyBorder="1" applyAlignment="1">
      <alignment horizontal="right" vertical="center"/>
    </xf>
    <xf numFmtId="43" fontId="11" fillId="4" borderId="0" xfId="1" applyFont="1" applyFill="1" applyBorder="1" applyAlignment="1">
      <alignment vertical="center"/>
    </xf>
    <xf numFmtId="43" fontId="11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3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3" fontId="2" fillId="0" borderId="0" xfId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43" fontId="14" fillId="2" borderId="0" xfId="1" applyFont="1" applyFill="1" applyBorder="1" applyAlignment="1">
      <alignment vertical="center"/>
    </xf>
    <xf numFmtId="0" fontId="13" fillId="2" borderId="0" xfId="1" applyNumberFormat="1" applyFont="1" applyFill="1" applyBorder="1" applyAlignment="1">
      <alignment horizontal="left" vertical="center"/>
    </xf>
    <xf numFmtId="43" fontId="11" fillId="4" borderId="0" xfId="0" applyNumberFormat="1" applyFont="1" applyFill="1" applyAlignment="1">
      <alignment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17" fillId="4" borderId="0" xfId="1" applyFont="1" applyFill="1" applyBorder="1" applyAlignment="1">
      <alignment vertical="center"/>
    </xf>
    <xf numFmtId="43" fontId="17" fillId="2" borderId="0" xfId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/>
    </xf>
    <xf numFmtId="43" fontId="18" fillId="0" borderId="0" xfId="1" applyFont="1" applyAlignment="1">
      <alignment vertical="center"/>
    </xf>
    <xf numFmtId="43" fontId="2" fillId="2" borderId="0" xfId="1" applyFont="1" applyFill="1" applyAlignment="1">
      <alignment vertical="center"/>
    </xf>
    <xf numFmtId="43" fontId="16" fillId="4" borderId="0" xfId="1" applyFont="1" applyFill="1" applyBorder="1" applyAlignment="1">
      <alignment vertical="center"/>
    </xf>
    <xf numFmtId="43" fontId="2" fillId="2" borderId="0" xfId="1" applyFont="1" applyFill="1"/>
    <xf numFmtId="43" fontId="2" fillId="2" borderId="0" xfId="1" applyFont="1" applyFill="1" applyAlignment="1">
      <alignment horizontal="right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16" fillId="2" borderId="0" xfId="1" applyFont="1" applyFill="1" applyBorder="1" applyAlignment="1">
      <alignment horizontal="right" vertical="center"/>
    </xf>
    <xf numFmtId="43" fontId="3" fillId="2" borderId="0" xfId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14" fillId="0" borderId="0" xfId="1" applyFont="1" applyAlignment="1">
      <alignment vertical="center"/>
    </xf>
    <xf numFmtId="43" fontId="2" fillId="2" borderId="0" xfId="0" applyNumberFormat="1" applyFont="1" applyFill="1"/>
    <xf numFmtId="43" fontId="3" fillId="2" borderId="0" xfId="1" applyFont="1" applyFill="1"/>
    <xf numFmtId="43" fontId="14" fillId="2" borderId="0" xfId="1" applyFont="1" applyFill="1"/>
    <xf numFmtId="43" fontId="2" fillId="2" borderId="0" xfId="1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43" fontId="20" fillId="2" borderId="0" xfId="0" applyNumberFormat="1" applyFont="1" applyFill="1" applyAlignment="1">
      <alignment vertical="center"/>
    </xf>
    <xf numFmtId="43" fontId="19" fillId="2" borderId="0" xfId="1" applyFont="1" applyFill="1"/>
    <xf numFmtId="0" fontId="21" fillId="2" borderId="0" xfId="0" applyFont="1" applyFill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vertical="top"/>
    </xf>
    <xf numFmtId="0" fontId="21" fillId="2" borderId="0" xfId="0" applyFont="1" applyFill="1" applyAlignment="1">
      <alignment horizontal="center" vertical="top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top"/>
    </xf>
    <xf numFmtId="43" fontId="19" fillId="2" borderId="0" xfId="1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43" fontId="21" fillId="2" borderId="0" xfId="1" applyFont="1" applyFill="1" applyBorder="1" applyAlignment="1">
      <alignment horizontal="center" vertical="center"/>
    </xf>
    <xf numFmtId="43" fontId="22" fillId="2" borderId="0" xfId="1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43" fontId="21" fillId="2" borderId="0" xfId="1" applyFont="1" applyFill="1" applyBorder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top"/>
    </xf>
    <xf numFmtId="43" fontId="25" fillId="2" borderId="0" xfId="1" applyFont="1" applyFill="1" applyAlignment="1">
      <alignment horizontal="center" vertical="top"/>
    </xf>
    <xf numFmtId="43" fontId="26" fillId="2" borderId="0" xfId="1" applyFont="1" applyFill="1" applyAlignment="1">
      <alignment horizontal="center" vertical="top"/>
    </xf>
    <xf numFmtId="0" fontId="25" fillId="2" borderId="0" xfId="0" applyFont="1" applyFill="1" applyAlignment="1">
      <alignment horizontal="center" vertical="top"/>
    </xf>
    <xf numFmtId="43" fontId="2" fillId="0" borderId="0" xfId="1" applyFont="1" applyFill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9F4FC312-C05A-46E3-8E18-D3F2F898A93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76200</xdr:rowOff>
    </xdr:from>
    <xdr:to>
      <xdr:col>5</xdr:col>
      <xdr:colOff>1600200</xdr:colOff>
      <xdr:row>3</xdr:row>
      <xdr:rowOff>381000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CDB5DD8-3552-4B21-A335-9789D8503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200"/>
          <a:ext cx="30289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esktop/EJECUCION%20SEPTIEMBRE%202025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5"/>
      <sheetName val="BALANCE GENERAL FEBRERO 2025"/>
      <sheetName val="BALANCE GENERAL MARZO 2025"/>
      <sheetName val="BALANCE GENERAL ABRIL 2025"/>
      <sheetName val="BALANCE GENERAL MAYO 2025"/>
      <sheetName val="BALANCE GENERAL JUNIO 2025"/>
      <sheetName val="BALANCE GENERAL JULIO 2025"/>
      <sheetName val="BALANCE GENERAL AGOSTO 2025"/>
      <sheetName val="BALANCE GENERAL SEPT.  2025 "/>
      <sheetName val="PRESUP. EJEC. 2025"/>
      <sheetName val="EJEC. 2025"/>
      <sheetName val="INGRESOS"/>
      <sheetName val=" C X P SEPTIEMBRE 2025"/>
      <sheetName val="META FISICA 3ER TRIMESTRE 2025"/>
      <sheetName val="C X P AGOSTO 2025"/>
      <sheetName val="C X P JULIO 2025"/>
      <sheetName val="C X P JUNIO 2025"/>
      <sheetName val="C X P MAYO 2025"/>
      <sheetName val="C X PAGAR ABRIL 2025"/>
      <sheetName val="C X PAGAR MARZO 2025"/>
      <sheetName val="C X PAGAR FEBRERO 2025"/>
      <sheetName val=" C X PAGAR ENERO 2025"/>
      <sheetName val="METAS FISICAS FINANC.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>
            <v>261500000</v>
          </cell>
          <cell r="D9">
            <v>-3000000</v>
          </cell>
        </row>
        <row r="11">
          <cell r="D11">
            <v>0</v>
          </cell>
        </row>
        <row r="12">
          <cell r="C12">
            <v>39000000</v>
          </cell>
          <cell r="D12">
            <v>-26000000</v>
          </cell>
        </row>
        <row r="13">
          <cell r="C13">
            <v>71500000</v>
          </cell>
          <cell r="D13">
            <v>16200000</v>
          </cell>
        </row>
        <row r="14">
          <cell r="C14">
            <v>22300000</v>
          </cell>
          <cell r="D14">
            <v>9800000</v>
          </cell>
        </row>
        <row r="16">
          <cell r="C16">
            <v>34000000</v>
          </cell>
          <cell r="D16">
            <v>0</v>
          </cell>
        </row>
        <row r="17">
          <cell r="C17">
            <v>37450000</v>
          </cell>
          <cell r="D17">
            <v>2500000</v>
          </cell>
        </row>
        <row r="19">
          <cell r="C19">
            <v>2600000</v>
          </cell>
          <cell r="D19">
            <v>0</v>
          </cell>
        </row>
        <row r="20">
          <cell r="C20">
            <v>1800000</v>
          </cell>
          <cell r="D20">
            <v>0</v>
          </cell>
        </row>
        <row r="22">
          <cell r="C22">
            <v>2900000</v>
          </cell>
          <cell r="D22">
            <v>-1900000</v>
          </cell>
        </row>
        <row r="24">
          <cell r="C24">
            <v>6000000</v>
          </cell>
          <cell r="D24">
            <v>-2500000</v>
          </cell>
        </row>
        <row r="25">
          <cell r="C25">
            <v>14200000</v>
          </cell>
          <cell r="D25">
            <v>1900000</v>
          </cell>
        </row>
        <row r="26">
          <cell r="C26">
            <v>15900000</v>
          </cell>
          <cell r="D26">
            <v>0</v>
          </cell>
        </row>
        <row r="27">
          <cell r="C27">
            <v>3800000</v>
          </cell>
          <cell r="D27">
            <v>0</v>
          </cell>
        </row>
        <row r="28">
          <cell r="C28">
            <v>10250000</v>
          </cell>
          <cell r="D28">
            <v>0</v>
          </cell>
        </row>
        <row r="30">
          <cell r="C30">
            <v>20000000</v>
          </cell>
          <cell r="D30">
            <v>0</v>
          </cell>
        </row>
        <row r="32">
          <cell r="C32">
            <v>3300000</v>
          </cell>
          <cell r="D32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700000</v>
          </cell>
          <cell r="D35">
            <v>0</v>
          </cell>
        </row>
        <row r="37">
          <cell r="C37">
            <v>31550000</v>
          </cell>
          <cell r="D37">
            <v>0</v>
          </cell>
        </row>
        <row r="38">
          <cell r="C38">
            <v>31550000</v>
          </cell>
          <cell r="D38">
            <v>0</v>
          </cell>
        </row>
        <row r="39">
          <cell r="C39">
            <v>5250000</v>
          </cell>
          <cell r="D39">
            <v>0</v>
          </cell>
        </row>
        <row r="43">
          <cell r="C43">
            <v>3500000</v>
          </cell>
          <cell r="D43">
            <v>900000</v>
          </cell>
        </row>
        <row r="44">
          <cell r="C44">
            <v>400000</v>
          </cell>
          <cell r="D44">
            <v>4000000</v>
          </cell>
        </row>
        <row r="45">
          <cell r="C45">
            <v>2000000</v>
          </cell>
          <cell r="D45">
            <v>2100000</v>
          </cell>
        </row>
        <row r="46">
          <cell r="C46">
            <v>5000000</v>
          </cell>
          <cell r="D46">
            <v>0</v>
          </cell>
        </row>
        <row r="47">
          <cell r="C47">
            <v>500000</v>
          </cell>
          <cell r="D47">
            <v>0</v>
          </cell>
        </row>
        <row r="48">
          <cell r="C48">
            <v>90000</v>
          </cell>
          <cell r="D48">
            <v>0</v>
          </cell>
        </row>
        <row r="50">
          <cell r="C50">
            <v>15300000</v>
          </cell>
          <cell r="D50">
            <v>5561600.0199999996</v>
          </cell>
        </row>
        <row r="51">
          <cell r="C51">
            <v>3700000</v>
          </cell>
          <cell r="D51">
            <v>2745353.55</v>
          </cell>
        </row>
        <row r="53">
          <cell r="C53">
            <v>4000000</v>
          </cell>
          <cell r="D53">
            <v>1000000</v>
          </cell>
        </row>
        <row r="54">
          <cell r="C54">
            <v>4000000</v>
          </cell>
          <cell r="D54">
            <v>-1000000</v>
          </cell>
        </row>
        <row r="56">
          <cell r="C56">
            <v>2200000</v>
          </cell>
          <cell r="D56">
            <v>0</v>
          </cell>
        </row>
        <row r="57">
          <cell r="C57">
            <v>50000</v>
          </cell>
          <cell r="D57">
            <v>0</v>
          </cell>
        </row>
        <row r="59">
          <cell r="C59">
            <v>1300000</v>
          </cell>
          <cell r="D59">
            <v>0</v>
          </cell>
        </row>
        <row r="61">
          <cell r="C61">
            <v>200000</v>
          </cell>
          <cell r="D61">
            <v>0</v>
          </cell>
        </row>
        <row r="62">
          <cell r="C62">
            <v>20000000</v>
          </cell>
          <cell r="D62">
            <v>-11500000</v>
          </cell>
        </row>
        <row r="64">
          <cell r="D64">
            <v>1000000</v>
          </cell>
        </row>
        <row r="65">
          <cell r="C65">
            <v>4000000</v>
          </cell>
          <cell r="D65">
            <v>-300000</v>
          </cell>
        </row>
        <row r="66">
          <cell r="C66">
            <v>2000000</v>
          </cell>
          <cell r="D66">
            <v>-1600000</v>
          </cell>
        </row>
        <row r="67">
          <cell r="C67">
            <v>200000</v>
          </cell>
          <cell r="D67">
            <v>250000</v>
          </cell>
        </row>
        <row r="68">
          <cell r="D68">
            <v>800000</v>
          </cell>
        </row>
        <row r="70">
          <cell r="C70">
            <v>4500000</v>
          </cell>
          <cell r="D70">
            <v>600000</v>
          </cell>
        </row>
        <row r="71">
          <cell r="C71">
            <v>1300000</v>
          </cell>
          <cell r="D71">
            <v>0</v>
          </cell>
        </row>
        <row r="73">
          <cell r="C73">
            <v>500000</v>
          </cell>
          <cell r="D73">
            <v>-400000</v>
          </cell>
        </row>
        <row r="75">
          <cell r="D75">
            <v>300000</v>
          </cell>
        </row>
        <row r="76">
          <cell r="C76">
            <v>200000</v>
          </cell>
        </row>
        <row r="77">
          <cell r="C77">
            <v>500000</v>
          </cell>
          <cell r="D77">
            <v>-300000</v>
          </cell>
        </row>
        <row r="79">
          <cell r="C79">
            <v>50000</v>
          </cell>
          <cell r="D79">
            <v>0</v>
          </cell>
        </row>
        <row r="80">
          <cell r="C80">
            <v>4500000</v>
          </cell>
          <cell r="D80">
            <v>-476121.57</v>
          </cell>
        </row>
        <row r="81">
          <cell r="C81">
            <v>0</v>
          </cell>
          <cell r="D81">
            <v>400000</v>
          </cell>
        </row>
        <row r="82">
          <cell r="D82">
            <v>400000</v>
          </cell>
        </row>
        <row r="84">
          <cell r="C84">
            <v>500000</v>
          </cell>
          <cell r="D84">
            <v>1000000</v>
          </cell>
        </row>
        <row r="85">
          <cell r="C85">
            <v>300000</v>
          </cell>
          <cell r="D85">
            <v>51000</v>
          </cell>
        </row>
        <row r="86">
          <cell r="C86">
            <v>200000</v>
          </cell>
          <cell r="D86">
            <v>600000</v>
          </cell>
        </row>
        <row r="87">
          <cell r="C87">
            <v>300000</v>
          </cell>
          <cell r="D87">
            <v>541080.80000000005</v>
          </cell>
        </row>
        <row r="88">
          <cell r="D88">
            <v>300000</v>
          </cell>
        </row>
        <row r="90">
          <cell r="C90">
            <v>9450000</v>
          </cell>
          <cell r="D90">
            <v>17322806.260000002</v>
          </cell>
        </row>
        <row r="91">
          <cell r="C91">
            <v>0</v>
          </cell>
          <cell r="D91">
            <v>0</v>
          </cell>
        </row>
        <row r="92">
          <cell r="C92">
            <v>300000</v>
          </cell>
          <cell r="D92">
            <v>0</v>
          </cell>
        </row>
        <row r="93">
          <cell r="C93">
            <v>0</v>
          </cell>
          <cell r="D93">
            <v>500000</v>
          </cell>
        </row>
        <row r="95">
          <cell r="C95">
            <v>200000</v>
          </cell>
          <cell r="D95">
            <v>0</v>
          </cell>
        </row>
        <row r="96">
          <cell r="C96">
            <v>600000</v>
          </cell>
          <cell r="D96">
            <v>4400000</v>
          </cell>
        </row>
        <row r="97">
          <cell r="C97">
            <v>10000000</v>
          </cell>
          <cell r="D97">
            <v>0</v>
          </cell>
        </row>
        <row r="98">
          <cell r="C98">
            <v>300000</v>
          </cell>
          <cell r="D98">
            <v>1151706.67</v>
          </cell>
        </row>
        <row r="99">
          <cell r="C99">
            <v>3400000</v>
          </cell>
          <cell r="D99">
            <v>-300000</v>
          </cell>
        </row>
        <row r="100">
          <cell r="C100">
            <v>200000</v>
          </cell>
          <cell r="D100">
            <v>0</v>
          </cell>
        </row>
        <row r="101">
          <cell r="C101">
            <v>250000</v>
          </cell>
          <cell r="D101">
            <v>0</v>
          </cell>
        </row>
        <row r="104">
          <cell r="C104">
            <v>900000</v>
          </cell>
          <cell r="D104">
            <v>0</v>
          </cell>
        </row>
        <row r="106">
          <cell r="D106">
            <v>0</v>
          </cell>
        </row>
        <row r="108">
          <cell r="C108">
            <v>402388</v>
          </cell>
          <cell r="D108">
            <v>0</v>
          </cell>
        </row>
        <row r="110">
          <cell r="D110">
            <v>0</v>
          </cell>
        </row>
        <row r="111">
          <cell r="C111">
            <v>1000000</v>
          </cell>
          <cell r="D111">
            <v>137642</v>
          </cell>
        </row>
        <row r="112">
          <cell r="C112">
            <v>1000000</v>
          </cell>
          <cell r="D112">
            <v>0</v>
          </cell>
        </row>
        <row r="115">
          <cell r="C115">
            <v>280357</v>
          </cell>
          <cell r="D115">
            <v>349478.02</v>
          </cell>
        </row>
        <row r="116">
          <cell r="D116">
            <v>550000</v>
          </cell>
        </row>
        <row r="117">
          <cell r="D117">
            <v>0</v>
          </cell>
        </row>
        <row r="118">
          <cell r="D118">
            <v>2000000</v>
          </cell>
        </row>
        <row r="119">
          <cell r="D119">
            <v>50000</v>
          </cell>
        </row>
        <row r="121">
          <cell r="C121">
            <v>4000000</v>
          </cell>
          <cell r="D121">
            <v>-200000</v>
          </cell>
        </row>
        <row r="122">
          <cell r="C122">
            <v>1500000</v>
          </cell>
          <cell r="D122">
            <v>-500000</v>
          </cell>
        </row>
        <row r="124">
          <cell r="D124">
            <v>0</v>
          </cell>
        </row>
        <row r="126">
          <cell r="D126">
            <v>0</v>
          </cell>
        </row>
        <row r="127">
          <cell r="C127">
            <v>200000</v>
          </cell>
          <cell r="D127">
            <v>79454.100000000006</v>
          </cell>
        </row>
        <row r="129">
          <cell r="D129">
            <v>0</v>
          </cell>
        </row>
        <row r="131">
          <cell r="C131">
            <v>8000000</v>
          </cell>
          <cell r="D131">
            <v>3326600</v>
          </cell>
        </row>
        <row r="132">
          <cell r="C132">
            <v>4000000</v>
          </cell>
          <cell r="D132">
            <v>3250000</v>
          </cell>
        </row>
        <row r="133">
          <cell r="C133">
            <v>50000</v>
          </cell>
        </row>
        <row r="135">
          <cell r="C135">
            <v>300000</v>
          </cell>
        </row>
        <row r="138">
          <cell r="C138">
            <v>125000</v>
          </cell>
          <cell r="D138">
            <v>-75000</v>
          </cell>
        </row>
        <row r="139">
          <cell r="C139">
            <v>125000</v>
          </cell>
          <cell r="D139">
            <v>400000</v>
          </cell>
        </row>
        <row r="141">
          <cell r="C141">
            <v>1025000</v>
          </cell>
          <cell r="D141">
            <v>226124.58</v>
          </cell>
        </row>
        <row r="142">
          <cell r="C142">
            <v>2000000</v>
          </cell>
          <cell r="D142">
            <v>202714</v>
          </cell>
        </row>
        <row r="143">
          <cell r="D143">
            <v>150000</v>
          </cell>
        </row>
        <row r="144">
          <cell r="D144">
            <v>275000</v>
          </cell>
        </row>
        <row r="145">
          <cell r="C145">
            <v>200000</v>
          </cell>
          <cell r="D145">
            <v>150000</v>
          </cell>
        </row>
        <row r="147">
          <cell r="C147">
            <v>0</v>
          </cell>
          <cell r="D147">
            <v>2080000</v>
          </cell>
        </row>
        <row r="149">
          <cell r="C149">
            <v>400000</v>
          </cell>
          <cell r="D149">
            <v>0</v>
          </cell>
        </row>
        <row r="151">
          <cell r="D151">
            <v>700000</v>
          </cell>
        </row>
        <row r="155">
          <cell r="C155">
            <v>500000</v>
          </cell>
        </row>
        <row r="156">
          <cell r="C156">
            <v>3000000</v>
          </cell>
          <cell r="D156">
            <v>471600</v>
          </cell>
        </row>
        <row r="157">
          <cell r="D157">
            <v>0</v>
          </cell>
        </row>
        <row r="159">
          <cell r="C159">
            <v>1000000</v>
          </cell>
          <cell r="D159">
            <v>0</v>
          </cell>
        </row>
        <row r="160">
          <cell r="C160">
            <v>3000000</v>
          </cell>
          <cell r="D160">
            <v>10436233.9</v>
          </cell>
        </row>
        <row r="162">
          <cell r="C162">
            <v>350000000</v>
          </cell>
          <cell r="D162">
            <v>395736920</v>
          </cell>
        </row>
        <row r="163">
          <cell r="C163">
            <v>15000000</v>
          </cell>
          <cell r="D163">
            <v>1974321.04</v>
          </cell>
        </row>
        <row r="164">
          <cell r="C164">
            <v>25000000</v>
          </cell>
          <cell r="D164">
            <v>-5900000</v>
          </cell>
        </row>
        <row r="165">
          <cell r="C165">
            <v>35000000</v>
          </cell>
          <cell r="D165">
            <v>153864568.94</v>
          </cell>
        </row>
        <row r="166">
          <cell r="C166">
            <v>39000000</v>
          </cell>
          <cell r="D166">
            <v>-32000000</v>
          </cell>
        </row>
        <row r="169">
          <cell r="C169">
            <v>2000000</v>
          </cell>
          <cell r="D169">
            <v>0</v>
          </cell>
        </row>
        <row r="170">
          <cell r="C170">
            <v>1000000</v>
          </cell>
        </row>
        <row r="171">
          <cell r="C171">
            <v>5000000</v>
          </cell>
          <cell r="D171">
            <v>0</v>
          </cell>
        </row>
        <row r="172">
          <cell r="C172">
            <v>100000</v>
          </cell>
          <cell r="D172">
            <v>2789965.94</v>
          </cell>
        </row>
        <row r="174">
          <cell r="D174">
            <v>0</v>
          </cell>
        </row>
        <row r="176">
          <cell r="D176">
            <v>0</v>
          </cell>
        </row>
        <row r="178">
          <cell r="C178">
            <v>300000</v>
          </cell>
          <cell r="D178">
            <v>656000</v>
          </cell>
        </row>
        <row r="180">
          <cell r="C180">
            <v>1000000</v>
          </cell>
          <cell r="D180">
            <v>0</v>
          </cell>
        </row>
        <row r="181">
          <cell r="C181">
            <v>2000000</v>
          </cell>
          <cell r="D181">
            <v>200000.02</v>
          </cell>
        </row>
        <row r="182">
          <cell r="C182">
            <v>1000000</v>
          </cell>
          <cell r="D182">
            <v>0</v>
          </cell>
        </row>
        <row r="183">
          <cell r="D183">
            <v>300000</v>
          </cell>
        </row>
        <row r="184">
          <cell r="C184">
            <v>500000</v>
          </cell>
        </row>
        <row r="185">
          <cell r="C185">
            <v>1000000</v>
          </cell>
          <cell r="D185">
            <v>0</v>
          </cell>
        </row>
        <row r="186">
          <cell r="C186">
            <v>2500000</v>
          </cell>
        </row>
        <row r="188">
          <cell r="D188">
            <v>0</v>
          </cell>
        </row>
        <row r="190">
          <cell r="C190">
            <v>5000000</v>
          </cell>
          <cell r="D190">
            <v>37000000</v>
          </cell>
        </row>
        <row r="191">
          <cell r="C191">
            <v>5000000</v>
          </cell>
        </row>
        <row r="192">
          <cell r="D192">
            <v>7000000</v>
          </cell>
        </row>
        <row r="193">
          <cell r="D193">
            <v>697017673.99000001</v>
          </cell>
        </row>
        <row r="203">
          <cell r="C203">
            <v>5000000</v>
          </cell>
          <cell r="D203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50EBA-16FD-4725-B2DE-BFA3B23CB453}">
  <sheetPr>
    <tabColor rgb="FF92D050"/>
  </sheetPr>
  <dimension ref="A1:AC204"/>
  <sheetViews>
    <sheetView tabSelected="1" view="pageBreakPreview" zoomScale="75" zoomScaleNormal="84" zoomScaleSheetLayoutView="75" workbookViewId="0">
      <pane ySplit="5" topLeftCell="A84" activePane="bottomLeft" state="frozen"/>
      <selection activeCell="H1" sqref="H1"/>
      <selection pane="bottomLeft" activeCell="V195" sqref="V195"/>
    </sheetView>
  </sheetViews>
  <sheetFormatPr baseColWidth="10" defaultColWidth="21.140625" defaultRowHeight="16.5" x14ac:dyDescent="0.25"/>
  <cols>
    <col min="1" max="1" width="5.5703125" style="96" customWidth="1"/>
    <col min="2" max="2" width="5.7109375" style="5" customWidth="1"/>
    <col min="3" max="3" width="4.5703125" style="5" customWidth="1"/>
    <col min="4" max="4" width="5.28515625" style="5" customWidth="1"/>
    <col min="5" max="5" width="5" style="5" customWidth="1"/>
    <col min="6" max="6" width="58.28515625" style="5" customWidth="1"/>
    <col min="7" max="7" width="22.140625" style="95" customWidth="1"/>
    <col min="8" max="8" width="22.28515625" style="95" customWidth="1"/>
    <col min="9" max="9" width="21.5703125" style="4" customWidth="1"/>
    <col min="10" max="10" width="19.42578125" style="5" customWidth="1"/>
    <col min="11" max="11" width="19.42578125" style="4" customWidth="1"/>
    <col min="12" max="12" width="19.7109375" style="4" customWidth="1"/>
    <col min="13" max="13" width="19.5703125" style="4" customWidth="1"/>
    <col min="14" max="14" width="19.5703125" style="35" customWidth="1"/>
    <col min="15" max="15" width="18.5703125" style="4" bestFit="1" customWidth="1"/>
    <col min="16" max="17" width="20.140625" style="4" bestFit="1" customWidth="1"/>
    <col min="18" max="18" width="20.5703125" style="4" customWidth="1"/>
    <col min="19" max="19" width="0.140625" style="4" hidden="1" customWidth="1"/>
    <col min="20" max="20" width="1.85546875" style="97" hidden="1" customWidth="1"/>
    <col min="21" max="21" width="15.85546875" style="4" hidden="1" customWidth="1"/>
    <col min="22" max="22" width="21.5703125" style="5" customWidth="1"/>
    <col min="23" max="23" width="20.28515625" style="4" customWidth="1"/>
    <col min="24" max="24" width="22.28515625" style="4" bestFit="1" customWidth="1"/>
    <col min="25" max="256" width="21.140625" style="5"/>
    <col min="257" max="257" width="5.5703125" style="5" customWidth="1"/>
    <col min="258" max="258" width="5.7109375" style="5" customWidth="1"/>
    <col min="259" max="259" width="4.5703125" style="5" customWidth="1"/>
    <col min="260" max="260" width="5.28515625" style="5" customWidth="1"/>
    <col min="261" max="261" width="5" style="5" customWidth="1"/>
    <col min="262" max="262" width="58.28515625" style="5" customWidth="1"/>
    <col min="263" max="263" width="22.140625" style="5" customWidth="1"/>
    <col min="264" max="264" width="22.28515625" style="5" customWidth="1"/>
    <col min="265" max="265" width="21.5703125" style="5" customWidth="1"/>
    <col min="266" max="267" width="19.42578125" style="5" customWidth="1"/>
    <col min="268" max="268" width="19.7109375" style="5" customWidth="1"/>
    <col min="269" max="270" width="19.5703125" style="5" customWidth="1"/>
    <col min="271" max="271" width="18.5703125" style="5" bestFit="1" customWidth="1"/>
    <col min="272" max="273" width="20.140625" style="5" bestFit="1" customWidth="1"/>
    <col min="274" max="274" width="20.5703125" style="5" customWidth="1"/>
    <col min="275" max="277" width="0" style="5" hidden="1" customWidth="1"/>
    <col min="278" max="278" width="21.5703125" style="5" customWidth="1"/>
    <col min="279" max="279" width="20.28515625" style="5" customWidth="1"/>
    <col min="280" max="280" width="22.28515625" style="5" bestFit="1" customWidth="1"/>
    <col min="281" max="512" width="21.140625" style="5"/>
    <col min="513" max="513" width="5.5703125" style="5" customWidth="1"/>
    <col min="514" max="514" width="5.7109375" style="5" customWidth="1"/>
    <col min="515" max="515" width="4.5703125" style="5" customWidth="1"/>
    <col min="516" max="516" width="5.28515625" style="5" customWidth="1"/>
    <col min="517" max="517" width="5" style="5" customWidth="1"/>
    <col min="518" max="518" width="58.28515625" style="5" customWidth="1"/>
    <col min="519" max="519" width="22.140625" style="5" customWidth="1"/>
    <col min="520" max="520" width="22.28515625" style="5" customWidth="1"/>
    <col min="521" max="521" width="21.5703125" style="5" customWidth="1"/>
    <col min="522" max="523" width="19.42578125" style="5" customWidth="1"/>
    <col min="524" max="524" width="19.7109375" style="5" customWidth="1"/>
    <col min="525" max="526" width="19.5703125" style="5" customWidth="1"/>
    <col min="527" max="527" width="18.5703125" style="5" bestFit="1" customWidth="1"/>
    <col min="528" max="529" width="20.140625" style="5" bestFit="1" customWidth="1"/>
    <col min="530" max="530" width="20.5703125" style="5" customWidth="1"/>
    <col min="531" max="533" width="0" style="5" hidden="1" customWidth="1"/>
    <col min="534" max="534" width="21.5703125" style="5" customWidth="1"/>
    <col min="535" max="535" width="20.28515625" style="5" customWidth="1"/>
    <col min="536" max="536" width="22.28515625" style="5" bestFit="1" customWidth="1"/>
    <col min="537" max="768" width="21.140625" style="5"/>
    <col min="769" max="769" width="5.5703125" style="5" customWidth="1"/>
    <col min="770" max="770" width="5.7109375" style="5" customWidth="1"/>
    <col min="771" max="771" width="4.5703125" style="5" customWidth="1"/>
    <col min="772" max="772" width="5.28515625" style="5" customWidth="1"/>
    <col min="773" max="773" width="5" style="5" customWidth="1"/>
    <col min="774" max="774" width="58.28515625" style="5" customWidth="1"/>
    <col min="775" max="775" width="22.140625" style="5" customWidth="1"/>
    <col min="776" max="776" width="22.28515625" style="5" customWidth="1"/>
    <col min="777" max="777" width="21.5703125" style="5" customWidth="1"/>
    <col min="778" max="779" width="19.42578125" style="5" customWidth="1"/>
    <col min="780" max="780" width="19.7109375" style="5" customWidth="1"/>
    <col min="781" max="782" width="19.5703125" style="5" customWidth="1"/>
    <col min="783" max="783" width="18.5703125" style="5" bestFit="1" customWidth="1"/>
    <col min="784" max="785" width="20.140625" style="5" bestFit="1" customWidth="1"/>
    <col min="786" max="786" width="20.5703125" style="5" customWidth="1"/>
    <col min="787" max="789" width="0" style="5" hidden="1" customWidth="1"/>
    <col min="790" max="790" width="21.5703125" style="5" customWidth="1"/>
    <col min="791" max="791" width="20.28515625" style="5" customWidth="1"/>
    <col min="792" max="792" width="22.28515625" style="5" bestFit="1" customWidth="1"/>
    <col min="793" max="1024" width="21.140625" style="5"/>
    <col min="1025" max="1025" width="5.5703125" style="5" customWidth="1"/>
    <col min="1026" max="1026" width="5.7109375" style="5" customWidth="1"/>
    <col min="1027" max="1027" width="4.5703125" style="5" customWidth="1"/>
    <col min="1028" max="1028" width="5.28515625" style="5" customWidth="1"/>
    <col min="1029" max="1029" width="5" style="5" customWidth="1"/>
    <col min="1030" max="1030" width="58.28515625" style="5" customWidth="1"/>
    <col min="1031" max="1031" width="22.140625" style="5" customWidth="1"/>
    <col min="1032" max="1032" width="22.28515625" style="5" customWidth="1"/>
    <col min="1033" max="1033" width="21.5703125" style="5" customWidth="1"/>
    <col min="1034" max="1035" width="19.42578125" style="5" customWidth="1"/>
    <col min="1036" max="1036" width="19.7109375" style="5" customWidth="1"/>
    <col min="1037" max="1038" width="19.5703125" style="5" customWidth="1"/>
    <col min="1039" max="1039" width="18.5703125" style="5" bestFit="1" customWidth="1"/>
    <col min="1040" max="1041" width="20.140625" style="5" bestFit="1" customWidth="1"/>
    <col min="1042" max="1042" width="20.5703125" style="5" customWidth="1"/>
    <col min="1043" max="1045" width="0" style="5" hidden="1" customWidth="1"/>
    <col min="1046" max="1046" width="21.5703125" style="5" customWidth="1"/>
    <col min="1047" max="1047" width="20.28515625" style="5" customWidth="1"/>
    <col min="1048" max="1048" width="22.28515625" style="5" bestFit="1" customWidth="1"/>
    <col min="1049" max="1280" width="21.140625" style="5"/>
    <col min="1281" max="1281" width="5.5703125" style="5" customWidth="1"/>
    <col min="1282" max="1282" width="5.7109375" style="5" customWidth="1"/>
    <col min="1283" max="1283" width="4.5703125" style="5" customWidth="1"/>
    <col min="1284" max="1284" width="5.28515625" style="5" customWidth="1"/>
    <col min="1285" max="1285" width="5" style="5" customWidth="1"/>
    <col min="1286" max="1286" width="58.28515625" style="5" customWidth="1"/>
    <col min="1287" max="1287" width="22.140625" style="5" customWidth="1"/>
    <col min="1288" max="1288" width="22.28515625" style="5" customWidth="1"/>
    <col min="1289" max="1289" width="21.5703125" style="5" customWidth="1"/>
    <col min="1290" max="1291" width="19.42578125" style="5" customWidth="1"/>
    <col min="1292" max="1292" width="19.7109375" style="5" customWidth="1"/>
    <col min="1293" max="1294" width="19.5703125" style="5" customWidth="1"/>
    <col min="1295" max="1295" width="18.5703125" style="5" bestFit="1" customWidth="1"/>
    <col min="1296" max="1297" width="20.140625" style="5" bestFit="1" customWidth="1"/>
    <col min="1298" max="1298" width="20.5703125" style="5" customWidth="1"/>
    <col min="1299" max="1301" width="0" style="5" hidden="1" customWidth="1"/>
    <col min="1302" max="1302" width="21.5703125" style="5" customWidth="1"/>
    <col min="1303" max="1303" width="20.28515625" style="5" customWidth="1"/>
    <col min="1304" max="1304" width="22.28515625" style="5" bestFit="1" customWidth="1"/>
    <col min="1305" max="1536" width="21.140625" style="5"/>
    <col min="1537" max="1537" width="5.5703125" style="5" customWidth="1"/>
    <col min="1538" max="1538" width="5.7109375" style="5" customWidth="1"/>
    <col min="1539" max="1539" width="4.5703125" style="5" customWidth="1"/>
    <col min="1540" max="1540" width="5.28515625" style="5" customWidth="1"/>
    <col min="1541" max="1541" width="5" style="5" customWidth="1"/>
    <col min="1542" max="1542" width="58.28515625" style="5" customWidth="1"/>
    <col min="1543" max="1543" width="22.140625" style="5" customWidth="1"/>
    <col min="1544" max="1544" width="22.28515625" style="5" customWidth="1"/>
    <col min="1545" max="1545" width="21.5703125" style="5" customWidth="1"/>
    <col min="1546" max="1547" width="19.42578125" style="5" customWidth="1"/>
    <col min="1548" max="1548" width="19.7109375" style="5" customWidth="1"/>
    <col min="1549" max="1550" width="19.5703125" style="5" customWidth="1"/>
    <col min="1551" max="1551" width="18.5703125" style="5" bestFit="1" customWidth="1"/>
    <col min="1552" max="1553" width="20.140625" style="5" bestFit="1" customWidth="1"/>
    <col min="1554" max="1554" width="20.5703125" style="5" customWidth="1"/>
    <col min="1555" max="1557" width="0" style="5" hidden="1" customWidth="1"/>
    <col min="1558" max="1558" width="21.5703125" style="5" customWidth="1"/>
    <col min="1559" max="1559" width="20.28515625" style="5" customWidth="1"/>
    <col min="1560" max="1560" width="22.28515625" style="5" bestFit="1" customWidth="1"/>
    <col min="1561" max="1792" width="21.140625" style="5"/>
    <col min="1793" max="1793" width="5.5703125" style="5" customWidth="1"/>
    <col min="1794" max="1794" width="5.7109375" style="5" customWidth="1"/>
    <col min="1795" max="1795" width="4.5703125" style="5" customWidth="1"/>
    <col min="1796" max="1796" width="5.28515625" style="5" customWidth="1"/>
    <col min="1797" max="1797" width="5" style="5" customWidth="1"/>
    <col min="1798" max="1798" width="58.28515625" style="5" customWidth="1"/>
    <col min="1799" max="1799" width="22.140625" style="5" customWidth="1"/>
    <col min="1800" max="1800" width="22.28515625" style="5" customWidth="1"/>
    <col min="1801" max="1801" width="21.5703125" style="5" customWidth="1"/>
    <col min="1802" max="1803" width="19.42578125" style="5" customWidth="1"/>
    <col min="1804" max="1804" width="19.7109375" style="5" customWidth="1"/>
    <col min="1805" max="1806" width="19.5703125" style="5" customWidth="1"/>
    <col min="1807" max="1807" width="18.5703125" style="5" bestFit="1" customWidth="1"/>
    <col min="1808" max="1809" width="20.140625" style="5" bestFit="1" customWidth="1"/>
    <col min="1810" max="1810" width="20.5703125" style="5" customWidth="1"/>
    <col min="1811" max="1813" width="0" style="5" hidden="1" customWidth="1"/>
    <col min="1814" max="1814" width="21.5703125" style="5" customWidth="1"/>
    <col min="1815" max="1815" width="20.28515625" style="5" customWidth="1"/>
    <col min="1816" max="1816" width="22.28515625" style="5" bestFit="1" customWidth="1"/>
    <col min="1817" max="2048" width="21.140625" style="5"/>
    <col min="2049" max="2049" width="5.5703125" style="5" customWidth="1"/>
    <col min="2050" max="2050" width="5.7109375" style="5" customWidth="1"/>
    <col min="2051" max="2051" width="4.5703125" style="5" customWidth="1"/>
    <col min="2052" max="2052" width="5.28515625" style="5" customWidth="1"/>
    <col min="2053" max="2053" width="5" style="5" customWidth="1"/>
    <col min="2054" max="2054" width="58.28515625" style="5" customWidth="1"/>
    <col min="2055" max="2055" width="22.140625" style="5" customWidth="1"/>
    <col min="2056" max="2056" width="22.28515625" style="5" customWidth="1"/>
    <col min="2057" max="2057" width="21.5703125" style="5" customWidth="1"/>
    <col min="2058" max="2059" width="19.42578125" style="5" customWidth="1"/>
    <col min="2060" max="2060" width="19.7109375" style="5" customWidth="1"/>
    <col min="2061" max="2062" width="19.5703125" style="5" customWidth="1"/>
    <col min="2063" max="2063" width="18.5703125" style="5" bestFit="1" customWidth="1"/>
    <col min="2064" max="2065" width="20.140625" style="5" bestFit="1" customWidth="1"/>
    <col min="2066" max="2066" width="20.5703125" style="5" customWidth="1"/>
    <col min="2067" max="2069" width="0" style="5" hidden="1" customWidth="1"/>
    <col min="2070" max="2070" width="21.5703125" style="5" customWidth="1"/>
    <col min="2071" max="2071" width="20.28515625" style="5" customWidth="1"/>
    <col min="2072" max="2072" width="22.28515625" style="5" bestFit="1" customWidth="1"/>
    <col min="2073" max="2304" width="21.140625" style="5"/>
    <col min="2305" max="2305" width="5.5703125" style="5" customWidth="1"/>
    <col min="2306" max="2306" width="5.7109375" style="5" customWidth="1"/>
    <col min="2307" max="2307" width="4.5703125" style="5" customWidth="1"/>
    <col min="2308" max="2308" width="5.28515625" style="5" customWidth="1"/>
    <col min="2309" max="2309" width="5" style="5" customWidth="1"/>
    <col min="2310" max="2310" width="58.28515625" style="5" customWidth="1"/>
    <col min="2311" max="2311" width="22.140625" style="5" customWidth="1"/>
    <col min="2312" max="2312" width="22.28515625" style="5" customWidth="1"/>
    <col min="2313" max="2313" width="21.5703125" style="5" customWidth="1"/>
    <col min="2314" max="2315" width="19.42578125" style="5" customWidth="1"/>
    <col min="2316" max="2316" width="19.7109375" style="5" customWidth="1"/>
    <col min="2317" max="2318" width="19.5703125" style="5" customWidth="1"/>
    <col min="2319" max="2319" width="18.5703125" style="5" bestFit="1" customWidth="1"/>
    <col min="2320" max="2321" width="20.140625" style="5" bestFit="1" customWidth="1"/>
    <col min="2322" max="2322" width="20.5703125" style="5" customWidth="1"/>
    <col min="2323" max="2325" width="0" style="5" hidden="1" customWidth="1"/>
    <col min="2326" max="2326" width="21.5703125" style="5" customWidth="1"/>
    <col min="2327" max="2327" width="20.28515625" style="5" customWidth="1"/>
    <col min="2328" max="2328" width="22.28515625" style="5" bestFit="1" customWidth="1"/>
    <col min="2329" max="2560" width="21.140625" style="5"/>
    <col min="2561" max="2561" width="5.5703125" style="5" customWidth="1"/>
    <col min="2562" max="2562" width="5.7109375" style="5" customWidth="1"/>
    <col min="2563" max="2563" width="4.5703125" style="5" customWidth="1"/>
    <col min="2564" max="2564" width="5.28515625" style="5" customWidth="1"/>
    <col min="2565" max="2565" width="5" style="5" customWidth="1"/>
    <col min="2566" max="2566" width="58.28515625" style="5" customWidth="1"/>
    <col min="2567" max="2567" width="22.140625" style="5" customWidth="1"/>
    <col min="2568" max="2568" width="22.28515625" style="5" customWidth="1"/>
    <col min="2569" max="2569" width="21.5703125" style="5" customWidth="1"/>
    <col min="2570" max="2571" width="19.42578125" style="5" customWidth="1"/>
    <col min="2572" max="2572" width="19.7109375" style="5" customWidth="1"/>
    <col min="2573" max="2574" width="19.5703125" style="5" customWidth="1"/>
    <col min="2575" max="2575" width="18.5703125" style="5" bestFit="1" customWidth="1"/>
    <col min="2576" max="2577" width="20.140625" style="5" bestFit="1" customWidth="1"/>
    <col min="2578" max="2578" width="20.5703125" style="5" customWidth="1"/>
    <col min="2579" max="2581" width="0" style="5" hidden="1" customWidth="1"/>
    <col min="2582" max="2582" width="21.5703125" style="5" customWidth="1"/>
    <col min="2583" max="2583" width="20.28515625" style="5" customWidth="1"/>
    <col min="2584" max="2584" width="22.28515625" style="5" bestFit="1" customWidth="1"/>
    <col min="2585" max="2816" width="21.140625" style="5"/>
    <col min="2817" max="2817" width="5.5703125" style="5" customWidth="1"/>
    <col min="2818" max="2818" width="5.7109375" style="5" customWidth="1"/>
    <col min="2819" max="2819" width="4.5703125" style="5" customWidth="1"/>
    <col min="2820" max="2820" width="5.28515625" style="5" customWidth="1"/>
    <col min="2821" max="2821" width="5" style="5" customWidth="1"/>
    <col min="2822" max="2822" width="58.28515625" style="5" customWidth="1"/>
    <col min="2823" max="2823" width="22.140625" style="5" customWidth="1"/>
    <col min="2824" max="2824" width="22.28515625" style="5" customWidth="1"/>
    <col min="2825" max="2825" width="21.5703125" style="5" customWidth="1"/>
    <col min="2826" max="2827" width="19.42578125" style="5" customWidth="1"/>
    <col min="2828" max="2828" width="19.7109375" style="5" customWidth="1"/>
    <col min="2829" max="2830" width="19.5703125" style="5" customWidth="1"/>
    <col min="2831" max="2831" width="18.5703125" style="5" bestFit="1" customWidth="1"/>
    <col min="2832" max="2833" width="20.140625" style="5" bestFit="1" customWidth="1"/>
    <col min="2834" max="2834" width="20.5703125" style="5" customWidth="1"/>
    <col min="2835" max="2837" width="0" style="5" hidden="1" customWidth="1"/>
    <col min="2838" max="2838" width="21.5703125" style="5" customWidth="1"/>
    <col min="2839" max="2839" width="20.28515625" style="5" customWidth="1"/>
    <col min="2840" max="2840" width="22.28515625" style="5" bestFit="1" customWidth="1"/>
    <col min="2841" max="3072" width="21.140625" style="5"/>
    <col min="3073" max="3073" width="5.5703125" style="5" customWidth="1"/>
    <col min="3074" max="3074" width="5.7109375" style="5" customWidth="1"/>
    <col min="3075" max="3075" width="4.5703125" style="5" customWidth="1"/>
    <col min="3076" max="3076" width="5.28515625" style="5" customWidth="1"/>
    <col min="3077" max="3077" width="5" style="5" customWidth="1"/>
    <col min="3078" max="3078" width="58.28515625" style="5" customWidth="1"/>
    <col min="3079" max="3079" width="22.140625" style="5" customWidth="1"/>
    <col min="3080" max="3080" width="22.28515625" style="5" customWidth="1"/>
    <col min="3081" max="3081" width="21.5703125" style="5" customWidth="1"/>
    <col min="3082" max="3083" width="19.42578125" style="5" customWidth="1"/>
    <col min="3084" max="3084" width="19.7109375" style="5" customWidth="1"/>
    <col min="3085" max="3086" width="19.5703125" style="5" customWidth="1"/>
    <col min="3087" max="3087" width="18.5703125" style="5" bestFit="1" customWidth="1"/>
    <col min="3088" max="3089" width="20.140625" style="5" bestFit="1" customWidth="1"/>
    <col min="3090" max="3090" width="20.5703125" style="5" customWidth="1"/>
    <col min="3091" max="3093" width="0" style="5" hidden="1" customWidth="1"/>
    <col min="3094" max="3094" width="21.5703125" style="5" customWidth="1"/>
    <col min="3095" max="3095" width="20.28515625" style="5" customWidth="1"/>
    <col min="3096" max="3096" width="22.28515625" style="5" bestFit="1" customWidth="1"/>
    <col min="3097" max="3328" width="21.140625" style="5"/>
    <col min="3329" max="3329" width="5.5703125" style="5" customWidth="1"/>
    <col min="3330" max="3330" width="5.7109375" style="5" customWidth="1"/>
    <col min="3331" max="3331" width="4.5703125" style="5" customWidth="1"/>
    <col min="3332" max="3332" width="5.28515625" style="5" customWidth="1"/>
    <col min="3333" max="3333" width="5" style="5" customWidth="1"/>
    <col min="3334" max="3334" width="58.28515625" style="5" customWidth="1"/>
    <col min="3335" max="3335" width="22.140625" style="5" customWidth="1"/>
    <col min="3336" max="3336" width="22.28515625" style="5" customWidth="1"/>
    <col min="3337" max="3337" width="21.5703125" style="5" customWidth="1"/>
    <col min="3338" max="3339" width="19.42578125" style="5" customWidth="1"/>
    <col min="3340" max="3340" width="19.7109375" style="5" customWidth="1"/>
    <col min="3341" max="3342" width="19.5703125" style="5" customWidth="1"/>
    <col min="3343" max="3343" width="18.5703125" style="5" bestFit="1" customWidth="1"/>
    <col min="3344" max="3345" width="20.140625" style="5" bestFit="1" customWidth="1"/>
    <col min="3346" max="3346" width="20.5703125" style="5" customWidth="1"/>
    <col min="3347" max="3349" width="0" style="5" hidden="1" customWidth="1"/>
    <col min="3350" max="3350" width="21.5703125" style="5" customWidth="1"/>
    <col min="3351" max="3351" width="20.28515625" style="5" customWidth="1"/>
    <col min="3352" max="3352" width="22.28515625" style="5" bestFit="1" customWidth="1"/>
    <col min="3353" max="3584" width="21.140625" style="5"/>
    <col min="3585" max="3585" width="5.5703125" style="5" customWidth="1"/>
    <col min="3586" max="3586" width="5.7109375" style="5" customWidth="1"/>
    <col min="3587" max="3587" width="4.5703125" style="5" customWidth="1"/>
    <col min="3588" max="3588" width="5.28515625" style="5" customWidth="1"/>
    <col min="3589" max="3589" width="5" style="5" customWidth="1"/>
    <col min="3590" max="3590" width="58.28515625" style="5" customWidth="1"/>
    <col min="3591" max="3591" width="22.140625" style="5" customWidth="1"/>
    <col min="3592" max="3592" width="22.28515625" style="5" customWidth="1"/>
    <col min="3593" max="3593" width="21.5703125" style="5" customWidth="1"/>
    <col min="3594" max="3595" width="19.42578125" style="5" customWidth="1"/>
    <col min="3596" max="3596" width="19.7109375" style="5" customWidth="1"/>
    <col min="3597" max="3598" width="19.5703125" style="5" customWidth="1"/>
    <col min="3599" max="3599" width="18.5703125" style="5" bestFit="1" customWidth="1"/>
    <col min="3600" max="3601" width="20.140625" style="5" bestFit="1" customWidth="1"/>
    <col min="3602" max="3602" width="20.5703125" style="5" customWidth="1"/>
    <col min="3603" max="3605" width="0" style="5" hidden="1" customWidth="1"/>
    <col min="3606" max="3606" width="21.5703125" style="5" customWidth="1"/>
    <col min="3607" max="3607" width="20.28515625" style="5" customWidth="1"/>
    <col min="3608" max="3608" width="22.28515625" style="5" bestFit="1" customWidth="1"/>
    <col min="3609" max="3840" width="21.140625" style="5"/>
    <col min="3841" max="3841" width="5.5703125" style="5" customWidth="1"/>
    <col min="3842" max="3842" width="5.7109375" style="5" customWidth="1"/>
    <col min="3843" max="3843" width="4.5703125" style="5" customWidth="1"/>
    <col min="3844" max="3844" width="5.28515625" style="5" customWidth="1"/>
    <col min="3845" max="3845" width="5" style="5" customWidth="1"/>
    <col min="3846" max="3846" width="58.28515625" style="5" customWidth="1"/>
    <col min="3847" max="3847" width="22.140625" style="5" customWidth="1"/>
    <col min="3848" max="3848" width="22.28515625" style="5" customWidth="1"/>
    <col min="3849" max="3849" width="21.5703125" style="5" customWidth="1"/>
    <col min="3850" max="3851" width="19.42578125" style="5" customWidth="1"/>
    <col min="3852" max="3852" width="19.7109375" style="5" customWidth="1"/>
    <col min="3853" max="3854" width="19.5703125" style="5" customWidth="1"/>
    <col min="3855" max="3855" width="18.5703125" style="5" bestFit="1" customWidth="1"/>
    <col min="3856" max="3857" width="20.140625" style="5" bestFit="1" customWidth="1"/>
    <col min="3858" max="3858" width="20.5703125" style="5" customWidth="1"/>
    <col min="3859" max="3861" width="0" style="5" hidden="1" customWidth="1"/>
    <col min="3862" max="3862" width="21.5703125" style="5" customWidth="1"/>
    <col min="3863" max="3863" width="20.28515625" style="5" customWidth="1"/>
    <col min="3864" max="3864" width="22.28515625" style="5" bestFit="1" customWidth="1"/>
    <col min="3865" max="4096" width="21.140625" style="5"/>
    <col min="4097" max="4097" width="5.5703125" style="5" customWidth="1"/>
    <col min="4098" max="4098" width="5.7109375" style="5" customWidth="1"/>
    <col min="4099" max="4099" width="4.5703125" style="5" customWidth="1"/>
    <col min="4100" max="4100" width="5.28515625" style="5" customWidth="1"/>
    <col min="4101" max="4101" width="5" style="5" customWidth="1"/>
    <col min="4102" max="4102" width="58.28515625" style="5" customWidth="1"/>
    <col min="4103" max="4103" width="22.140625" style="5" customWidth="1"/>
    <col min="4104" max="4104" width="22.28515625" style="5" customWidth="1"/>
    <col min="4105" max="4105" width="21.5703125" style="5" customWidth="1"/>
    <col min="4106" max="4107" width="19.42578125" style="5" customWidth="1"/>
    <col min="4108" max="4108" width="19.7109375" style="5" customWidth="1"/>
    <col min="4109" max="4110" width="19.5703125" style="5" customWidth="1"/>
    <col min="4111" max="4111" width="18.5703125" style="5" bestFit="1" customWidth="1"/>
    <col min="4112" max="4113" width="20.140625" style="5" bestFit="1" customWidth="1"/>
    <col min="4114" max="4114" width="20.5703125" style="5" customWidth="1"/>
    <col min="4115" max="4117" width="0" style="5" hidden="1" customWidth="1"/>
    <col min="4118" max="4118" width="21.5703125" style="5" customWidth="1"/>
    <col min="4119" max="4119" width="20.28515625" style="5" customWidth="1"/>
    <col min="4120" max="4120" width="22.28515625" style="5" bestFit="1" customWidth="1"/>
    <col min="4121" max="4352" width="21.140625" style="5"/>
    <col min="4353" max="4353" width="5.5703125" style="5" customWidth="1"/>
    <col min="4354" max="4354" width="5.7109375" style="5" customWidth="1"/>
    <col min="4355" max="4355" width="4.5703125" style="5" customWidth="1"/>
    <col min="4356" max="4356" width="5.28515625" style="5" customWidth="1"/>
    <col min="4357" max="4357" width="5" style="5" customWidth="1"/>
    <col min="4358" max="4358" width="58.28515625" style="5" customWidth="1"/>
    <col min="4359" max="4359" width="22.140625" style="5" customWidth="1"/>
    <col min="4360" max="4360" width="22.28515625" style="5" customWidth="1"/>
    <col min="4361" max="4361" width="21.5703125" style="5" customWidth="1"/>
    <col min="4362" max="4363" width="19.42578125" style="5" customWidth="1"/>
    <col min="4364" max="4364" width="19.7109375" style="5" customWidth="1"/>
    <col min="4365" max="4366" width="19.5703125" style="5" customWidth="1"/>
    <col min="4367" max="4367" width="18.5703125" style="5" bestFit="1" customWidth="1"/>
    <col min="4368" max="4369" width="20.140625" style="5" bestFit="1" customWidth="1"/>
    <col min="4370" max="4370" width="20.5703125" style="5" customWidth="1"/>
    <col min="4371" max="4373" width="0" style="5" hidden="1" customWidth="1"/>
    <col min="4374" max="4374" width="21.5703125" style="5" customWidth="1"/>
    <col min="4375" max="4375" width="20.28515625" style="5" customWidth="1"/>
    <col min="4376" max="4376" width="22.28515625" style="5" bestFit="1" customWidth="1"/>
    <col min="4377" max="4608" width="21.140625" style="5"/>
    <col min="4609" max="4609" width="5.5703125" style="5" customWidth="1"/>
    <col min="4610" max="4610" width="5.7109375" style="5" customWidth="1"/>
    <col min="4611" max="4611" width="4.5703125" style="5" customWidth="1"/>
    <col min="4612" max="4612" width="5.28515625" style="5" customWidth="1"/>
    <col min="4613" max="4613" width="5" style="5" customWidth="1"/>
    <col min="4614" max="4614" width="58.28515625" style="5" customWidth="1"/>
    <col min="4615" max="4615" width="22.140625" style="5" customWidth="1"/>
    <col min="4616" max="4616" width="22.28515625" style="5" customWidth="1"/>
    <col min="4617" max="4617" width="21.5703125" style="5" customWidth="1"/>
    <col min="4618" max="4619" width="19.42578125" style="5" customWidth="1"/>
    <col min="4620" max="4620" width="19.7109375" style="5" customWidth="1"/>
    <col min="4621" max="4622" width="19.5703125" style="5" customWidth="1"/>
    <col min="4623" max="4623" width="18.5703125" style="5" bestFit="1" customWidth="1"/>
    <col min="4624" max="4625" width="20.140625" style="5" bestFit="1" customWidth="1"/>
    <col min="4626" max="4626" width="20.5703125" style="5" customWidth="1"/>
    <col min="4627" max="4629" width="0" style="5" hidden="1" customWidth="1"/>
    <col min="4630" max="4630" width="21.5703125" style="5" customWidth="1"/>
    <col min="4631" max="4631" width="20.28515625" style="5" customWidth="1"/>
    <col min="4632" max="4632" width="22.28515625" style="5" bestFit="1" customWidth="1"/>
    <col min="4633" max="4864" width="21.140625" style="5"/>
    <col min="4865" max="4865" width="5.5703125" style="5" customWidth="1"/>
    <col min="4866" max="4866" width="5.7109375" style="5" customWidth="1"/>
    <col min="4867" max="4867" width="4.5703125" style="5" customWidth="1"/>
    <col min="4868" max="4868" width="5.28515625" style="5" customWidth="1"/>
    <col min="4869" max="4869" width="5" style="5" customWidth="1"/>
    <col min="4870" max="4870" width="58.28515625" style="5" customWidth="1"/>
    <col min="4871" max="4871" width="22.140625" style="5" customWidth="1"/>
    <col min="4872" max="4872" width="22.28515625" style="5" customWidth="1"/>
    <col min="4873" max="4873" width="21.5703125" style="5" customWidth="1"/>
    <col min="4874" max="4875" width="19.42578125" style="5" customWidth="1"/>
    <col min="4876" max="4876" width="19.7109375" style="5" customWidth="1"/>
    <col min="4877" max="4878" width="19.5703125" style="5" customWidth="1"/>
    <col min="4879" max="4879" width="18.5703125" style="5" bestFit="1" customWidth="1"/>
    <col min="4880" max="4881" width="20.140625" style="5" bestFit="1" customWidth="1"/>
    <col min="4882" max="4882" width="20.5703125" style="5" customWidth="1"/>
    <col min="4883" max="4885" width="0" style="5" hidden="1" customWidth="1"/>
    <col min="4886" max="4886" width="21.5703125" style="5" customWidth="1"/>
    <col min="4887" max="4887" width="20.28515625" style="5" customWidth="1"/>
    <col min="4888" max="4888" width="22.28515625" style="5" bestFit="1" customWidth="1"/>
    <col min="4889" max="5120" width="21.140625" style="5"/>
    <col min="5121" max="5121" width="5.5703125" style="5" customWidth="1"/>
    <col min="5122" max="5122" width="5.7109375" style="5" customWidth="1"/>
    <col min="5123" max="5123" width="4.5703125" style="5" customWidth="1"/>
    <col min="5124" max="5124" width="5.28515625" style="5" customWidth="1"/>
    <col min="5125" max="5125" width="5" style="5" customWidth="1"/>
    <col min="5126" max="5126" width="58.28515625" style="5" customWidth="1"/>
    <col min="5127" max="5127" width="22.140625" style="5" customWidth="1"/>
    <col min="5128" max="5128" width="22.28515625" style="5" customWidth="1"/>
    <col min="5129" max="5129" width="21.5703125" style="5" customWidth="1"/>
    <col min="5130" max="5131" width="19.42578125" style="5" customWidth="1"/>
    <col min="5132" max="5132" width="19.7109375" style="5" customWidth="1"/>
    <col min="5133" max="5134" width="19.5703125" style="5" customWidth="1"/>
    <col min="5135" max="5135" width="18.5703125" style="5" bestFit="1" customWidth="1"/>
    <col min="5136" max="5137" width="20.140625" style="5" bestFit="1" customWidth="1"/>
    <col min="5138" max="5138" width="20.5703125" style="5" customWidth="1"/>
    <col min="5139" max="5141" width="0" style="5" hidden="1" customWidth="1"/>
    <col min="5142" max="5142" width="21.5703125" style="5" customWidth="1"/>
    <col min="5143" max="5143" width="20.28515625" style="5" customWidth="1"/>
    <col min="5144" max="5144" width="22.28515625" style="5" bestFit="1" customWidth="1"/>
    <col min="5145" max="5376" width="21.140625" style="5"/>
    <col min="5377" max="5377" width="5.5703125" style="5" customWidth="1"/>
    <col min="5378" max="5378" width="5.7109375" style="5" customWidth="1"/>
    <col min="5379" max="5379" width="4.5703125" style="5" customWidth="1"/>
    <col min="5380" max="5380" width="5.28515625" style="5" customWidth="1"/>
    <col min="5381" max="5381" width="5" style="5" customWidth="1"/>
    <col min="5382" max="5382" width="58.28515625" style="5" customWidth="1"/>
    <col min="5383" max="5383" width="22.140625" style="5" customWidth="1"/>
    <col min="5384" max="5384" width="22.28515625" style="5" customWidth="1"/>
    <col min="5385" max="5385" width="21.5703125" style="5" customWidth="1"/>
    <col min="5386" max="5387" width="19.42578125" style="5" customWidth="1"/>
    <col min="5388" max="5388" width="19.7109375" style="5" customWidth="1"/>
    <col min="5389" max="5390" width="19.5703125" style="5" customWidth="1"/>
    <col min="5391" max="5391" width="18.5703125" style="5" bestFit="1" customWidth="1"/>
    <col min="5392" max="5393" width="20.140625" style="5" bestFit="1" customWidth="1"/>
    <col min="5394" max="5394" width="20.5703125" style="5" customWidth="1"/>
    <col min="5395" max="5397" width="0" style="5" hidden="1" customWidth="1"/>
    <col min="5398" max="5398" width="21.5703125" style="5" customWidth="1"/>
    <col min="5399" max="5399" width="20.28515625" style="5" customWidth="1"/>
    <col min="5400" max="5400" width="22.28515625" style="5" bestFit="1" customWidth="1"/>
    <col min="5401" max="5632" width="21.140625" style="5"/>
    <col min="5633" max="5633" width="5.5703125" style="5" customWidth="1"/>
    <col min="5634" max="5634" width="5.7109375" style="5" customWidth="1"/>
    <col min="5635" max="5635" width="4.5703125" style="5" customWidth="1"/>
    <col min="5636" max="5636" width="5.28515625" style="5" customWidth="1"/>
    <col min="5637" max="5637" width="5" style="5" customWidth="1"/>
    <col min="5638" max="5638" width="58.28515625" style="5" customWidth="1"/>
    <col min="5639" max="5639" width="22.140625" style="5" customWidth="1"/>
    <col min="5640" max="5640" width="22.28515625" style="5" customWidth="1"/>
    <col min="5641" max="5641" width="21.5703125" style="5" customWidth="1"/>
    <col min="5642" max="5643" width="19.42578125" style="5" customWidth="1"/>
    <col min="5644" max="5644" width="19.7109375" style="5" customWidth="1"/>
    <col min="5645" max="5646" width="19.5703125" style="5" customWidth="1"/>
    <col min="5647" max="5647" width="18.5703125" style="5" bestFit="1" customWidth="1"/>
    <col min="5648" max="5649" width="20.140625" style="5" bestFit="1" customWidth="1"/>
    <col min="5650" max="5650" width="20.5703125" style="5" customWidth="1"/>
    <col min="5651" max="5653" width="0" style="5" hidden="1" customWidth="1"/>
    <col min="5654" max="5654" width="21.5703125" style="5" customWidth="1"/>
    <col min="5655" max="5655" width="20.28515625" style="5" customWidth="1"/>
    <col min="5656" max="5656" width="22.28515625" style="5" bestFit="1" customWidth="1"/>
    <col min="5657" max="5888" width="21.140625" style="5"/>
    <col min="5889" max="5889" width="5.5703125" style="5" customWidth="1"/>
    <col min="5890" max="5890" width="5.7109375" style="5" customWidth="1"/>
    <col min="5891" max="5891" width="4.5703125" style="5" customWidth="1"/>
    <col min="5892" max="5892" width="5.28515625" style="5" customWidth="1"/>
    <col min="5893" max="5893" width="5" style="5" customWidth="1"/>
    <col min="5894" max="5894" width="58.28515625" style="5" customWidth="1"/>
    <col min="5895" max="5895" width="22.140625" style="5" customWidth="1"/>
    <col min="5896" max="5896" width="22.28515625" style="5" customWidth="1"/>
    <col min="5897" max="5897" width="21.5703125" style="5" customWidth="1"/>
    <col min="5898" max="5899" width="19.42578125" style="5" customWidth="1"/>
    <col min="5900" max="5900" width="19.7109375" style="5" customWidth="1"/>
    <col min="5901" max="5902" width="19.5703125" style="5" customWidth="1"/>
    <col min="5903" max="5903" width="18.5703125" style="5" bestFit="1" customWidth="1"/>
    <col min="5904" max="5905" width="20.140625" style="5" bestFit="1" customWidth="1"/>
    <col min="5906" max="5906" width="20.5703125" style="5" customWidth="1"/>
    <col min="5907" max="5909" width="0" style="5" hidden="1" customWidth="1"/>
    <col min="5910" max="5910" width="21.5703125" style="5" customWidth="1"/>
    <col min="5911" max="5911" width="20.28515625" style="5" customWidth="1"/>
    <col min="5912" max="5912" width="22.28515625" style="5" bestFit="1" customWidth="1"/>
    <col min="5913" max="6144" width="21.140625" style="5"/>
    <col min="6145" max="6145" width="5.5703125" style="5" customWidth="1"/>
    <col min="6146" max="6146" width="5.7109375" style="5" customWidth="1"/>
    <col min="6147" max="6147" width="4.5703125" style="5" customWidth="1"/>
    <col min="6148" max="6148" width="5.28515625" style="5" customWidth="1"/>
    <col min="6149" max="6149" width="5" style="5" customWidth="1"/>
    <col min="6150" max="6150" width="58.28515625" style="5" customWidth="1"/>
    <col min="6151" max="6151" width="22.140625" style="5" customWidth="1"/>
    <col min="6152" max="6152" width="22.28515625" style="5" customWidth="1"/>
    <col min="6153" max="6153" width="21.5703125" style="5" customWidth="1"/>
    <col min="6154" max="6155" width="19.42578125" style="5" customWidth="1"/>
    <col min="6156" max="6156" width="19.7109375" style="5" customWidth="1"/>
    <col min="6157" max="6158" width="19.5703125" style="5" customWidth="1"/>
    <col min="6159" max="6159" width="18.5703125" style="5" bestFit="1" customWidth="1"/>
    <col min="6160" max="6161" width="20.140625" style="5" bestFit="1" customWidth="1"/>
    <col min="6162" max="6162" width="20.5703125" style="5" customWidth="1"/>
    <col min="6163" max="6165" width="0" style="5" hidden="1" customWidth="1"/>
    <col min="6166" max="6166" width="21.5703125" style="5" customWidth="1"/>
    <col min="6167" max="6167" width="20.28515625" style="5" customWidth="1"/>
    <col min="6168" max="6168" width="22.28515625" style="5" bestFit="1" customWidth="1"/>
    <col min="6169" max="6400" width="21.140625" style="5"/>
    <col min="6401" max="6401" width="5.5703125" style="5" customWidth="1"/>
    <col min="6402" max="6402" width="5.7109375" style="5" customWidth="1"/>
    <col min="6403" max="6403" width="4.5703125" style="5" customWidth="1"/>
    <col min="6404" max="6404" width="5.28515625" style="5" customWidth="1"/>
    <col min="6405" max="6405" width="5" style="5" customWidth="1"/>
    <col min="6406" max="6406" width="58.28515625" style="5" customWidth="1"/>
    <col min="6407" max="6407" width="22.140625" style="5" customWidth="1"/>
    <col min="6408" max="6408" width="22.28515625" style="5" customWidth="1"/>
    <col min="6409" max="6409" width="21.5703125" style="5" customWidth="1"/>
    <col min="6410" max="6411" width="19.42578125" style="5" customWidth="1"/>
    <col min="6412" max="6412" width="19.7109375" style="5" customWidth="1"/>
    <col min="6413" max="6414" width="19.5703125" style="5" customWidth="1"/>
    <col min="6415" max="6415" width="18.5703125" style="5" bestFit="1" customWidth="1"/>
    <col min="6416" max="6417" width="20.140625" style="5" bestFit="1" customWidth="1"/>
    <col min="6418" max="6418" width="20.5703125" style="5" customWidth="1"/>
    <col min="6419" max="6421" width="0" style="5" hidden="1" customWidth="1"/>
    <col min="6422" max="6422" width="21.5703125" style="5" customWidth="1"/>
    <col min="6423" max="6423" width="20.28515625" style="5" customWidth="1"/>
    <col min="6424" max="6424" width="22.28515625" style="5" bestFit="1" customWidth="1"/>
    <col min="6425" max="6656" width="21.140625" style="5"/>
    <col min="6657" max="6657" width="5.5703125" style="5" customWidth="1"/>
    <col min="6658" max="6658" width="5.7109375" style="5" customWidth="1"/>
    <col min="6659" max="6659" width="4.5703125" style="5" customWidth="1"/>
    <col min="6660" max="6660" width="5.28515625" style="5" customWidth="1"/>
    <col min="6661" max="6661" width="5" style="5" customWidth="1"/>
    <col min="6662" max="6662" width="58.28515625" style="5" customWidth="1"/>
    <col min="6663" max="6663" width="22.140625" style="5" customWidth="1"/>
    <col min="6664" max="6664" width="22.28515625" style="5" customWidth="1"/>
    <col min="6665" max="6665" width="21.5703125" style="5" customWidth="1"/>
    <col min="6666" max="6667" width="19.42578125" style="5" customWidth="1"/>
    <col min="6668" max="6668" width="19.7109375" style="5" customWidth="1"/>
    <col min="6669" max="6670" width="19.5703125" style="5" customWidth="1"/>
    <col min="6671" max="6671" width="18.5703125" style="5" bestFit="1" customWidth="1"/>
    <col min="6672" max="6673" width="20.140625" style="5" bestFit="1" customWidth="1"/>
    <col min="6674" max="6674" width="20.5703125" style="5" customWidth="1"/>
    <col min="6675" max="6677" width="0" style="5" hidden="1" customWidth="1"/>
    <col min="6678" max="6678" width="21.5703125" style="5" customWidth="1"/>
    <col min="6679" max="6679" width="20.28515625" style="5" customWidth="1"/>
    <col min="6680" max="6680" width="22.28515625" style="5" bestFit="1" customWidth="1"/>
    <col min="6681" max="6912" width="21.140625" style="5"/>
    <col min="6913" max="6913" width="5.5703125" style="5" customWidth="1"/>
    <col min="6914" max="6914" width="5.7109375" style="5" customWidth="1"/>
    <col min="6915" max="6915" width="4.5703125" style="5" customWidth="1"/>
    <col min="6916" max="6916" width="5.28515625" style="5" customWidth="1"/>
    <col min="6917" max="6917" width="5" style="5" customWidth="1"/>
    <col min="6918" max="6918" width="58.28515625" style="5" customWidth="1"/>
    <col min="6919" max="6919" width="22.140625" style="5" customWidth="1"/>
    <col min="6920" max="6920" width="22.28515625" style="5" customWidth="1"/>
    <col min="6921" max="6921" width="21.5703125" style="5" customWidth="1"/>
    <col min="6922" max="6923" width="19.42578125" style="5" customWidth="1"/>
    <col min="6924" max="6924" width="19.7109375" style="5" customWidth="1"/>
    <col min="6925" max="6926" width="19.5703125" style="5" customWidth="1"/>
    <col min="6927" max="6927" width="18.5703125" style="5" bestFit="1" customWidth="1"/>
    <col min="6928" max="6929" width="20.140625" style="5" bestFit="1" customWidth="1"/>
    <col min="6930" max="6930" width="20.5703125" style="5" customWidth="1"/>
    <col min="6931" max="6933" width="0" style="5" hidden="1" customWidth="1"/>
    <col min="6934" max="6934" width="21.5703125" style="5" customWidth="1"/>
    <col min="6935" max="6935" width="20.28515625" style="5" customWidth="1"/>
    <col min="6936" max="6936" width="22.28515625" style="5" bestFit="1" customWidth="1"/>
    <col min="6937" max="7168" width="21.140625" style="5"/>
    <col min="7169" max="7169" width="5.5703125" style="5" customWidth="1"/>
    <col min="7170" max="7170" width="5.7109375" style="5" customWidth="1"/>
    <col min="7171" max="7171" width="4.5703125" style="5" customWidth="1"/>
    <col min="7172" max="7172" width="5.28515625" style="5" customWidth="1"/>
    <col min="7173" max="7173" width="5" style="5" customWidth="1"/>
    <col min="7174" max="7174" width="58.28515625" style="5" customWidth="1"/>
    <col min="7175" max="7175" width="22.140625" style="5" customWidth="1"/>
    <col min="7176" max="7176" width="22.28515625" style="5" customWidth="1"/>
    <col min="7177" max="7177" width="21.5703125" style="5" customWidth="1"/>
    <col min="7178" max="7179" width="19.42578125" style="5" customWidth="1"/>
    <col min="7180" max="7180" width="19.7109375" style="5" customWidth="1"/>
    <col min="7181" max="7182" width="19.5703125" style="5" customWidth="1"/>
    <col min="7183" max="7183" width="18.5703125" style="5" bestFit="1" customWidth="1"/>
    <col min="7184" max="7185" width="20.140625" style="5" bestFit="1" customWidth="1"/>
    <col min="7186" max="7186" width="20.5703125" style="5" customWidth="1"/>
    <col min="7187" max="7189" width="0" style="5" hidden="1" customWidth="1"/>
    <col min="7190" max="7190" width="21.5703125" style="5" customWidth="1"/>
    <col min="7191" max="7191" width="20.28515625" style="5" customWidth="1"/>
    <col min="7192" max="7192" width="22.28515625" style="5" bestFit="1" customWidth="1"/>
    <col min="7193" max="7424" width="21.140625" style="5"/>
    <col min="7425" max="7425" width="5.5703125" style="5" customWidth="1"/>
    <col min="7426" max="7426" width="5.7109375" style="5" customWidth="1"/>
    <col min="7427" max="7427" width="4.5703125" style="5" customWidth="1"/>
    <col min="7428" max="7428" width="5.28515625" style="5" customWidth="1"/>
    <col min="7429" max="7429" width="5" style="5" customWidth="1"/>
    <col min="7430" max="7430" width="58.28515625" style="5" customWidth="1"/>
    <col min="7431" max="7431" width="22.140625" style="5" customWidth="1"/>
    <col min="7432" max="7432" width="22.28515625" style="5" customWidth="1"/>
    <col min="7433" max="7433" width="21.5703125" style="5" customWidth="1"/>
    <col min="7434" max="7435" width="19.42578125" style="5" customWidth="1"/>
    <col min="7436" max="7436" width="19.7109375" style="5" customWidth="1"/>
    <col min="7437" max="7438" width="19.5703125" style="5" customWidth="1"/>
    <col min="7439" max="7439" width="18.5703125" style="5" bestFit="1" customWidth="1"/>
    <col min="7440" max="7441" width="20.140625" style="5" bestFit="1" customWidth="1"/>
    <col min="7442" max="7442" width="20.5703125" style="5" customWidth="1"/>
    <col min="7443" max="7445" width="0" style="5" hidden="1" customWidth="1"/>
    <col min="7446" max="7446" width="21.5703125" style="5" customWidth="1"/>
    <col min="7447" max="7447" width="20.28515625" style="5" customWidth="1"/>
    <col min="7448" max="7448" width="22.28515625" style="5" bestFit="1" customWidth="1"/>
    <col min="7449" max="7680" width="21.140625" style="5"/>
    <col min="7681" max="7681" width="5.5703125" style="5" customWidth="1"/>
    <col min="7682" max="7682" width="5.7109375" style="5" customWidth="1"/>
    <col min="7683" max="7683" width="4.5703125" style="5" customWidth="1"/>
    <col min="7684" max="7684" width="5.28515625" style="5" customWidth="1"/>
    <col min="7685" max="7685" width="5" style="5" customWidth="1"/>
    <col min="7686" max="7686" width="58.28515625" style="5" customWidth="1"/>
    <col min="7687" max="7687" width="22.140625" style="5" customWidth="1"/>
    <col min="7688" max="7688" width="22.28515625" style="5" customWidth="1"/>
    <col min="7689" max="7689" width="21.5703125" style="5" customWidth="1"/>
    <col min="7690" max="7691" width="19.42578125" style="5" customWidth="1"/>
    <col min="7692" max="7692" width="19.7109375" style="5" customWidth="1"/>
    <col min="7693" max="7694" width="19.5703125" style="5" customWidth="1"/>
    <col min="7695" max="7695" width="18.5703125" style="5" bestFit="1" customWidth="1"/>
    <col min="7696" max="7697" width="20.140625" style="5" bestFit="1" customWidth="1"/>
    <col min="7698" max="7698" width="20.5703125" style="5" customWidth="1"/>
    <col min="7699" max="7701" width="0" style="5" hidden="1" customWidth="1"/>
    <col min="7702" max="7702" width="21.5703125" style="5" customWidth="1"/>
    <col min="7703" max="7703" width="20.28515625" style="5" customWidth="1"/>
    <col min="7704" max="7704" width="22.28515625" style="5" bestFit="1" customWidth="1"/>
    <col min="7705" max="7936" width="21.140625" style="5"/>
    <col min="7937" max="7937" width="5.5703125" style="5" customWidth="1"/>
    <col min="7938" max="7938" width="5.7109375" style="5" customWidth="1"/>
    <col min="7939" max="7939" width="4.5703125" style="5" customWidth="1"/>
    <col min="7940" max="7940" width="5.28515625" style="5" customWidth="1"/>
    <col min="7941" max="7941" width="5" style="5" customWidth="1"/>
    <col min="7942" max="7942" width="58.28515625" style="5" customWidth="1"/>
    <col min="7943" max="7943" width="22.140625" style="5" customWidth="1"/>
    <col min="7944" max="7944" width="22.28515625" style="5" customWidth="1"/>
    <col min="7945" max="7945" width="21.5703125" style="5" customWidth="1"/>
    <col min="7946" max="7947" width="19.42578125" style="5" customWidth="1"/>
    <col min="7948" max="7948" width="19.7109375" style="5" customWidth="1"/>
    <col min="7949" max="7950" width="19.5703125" style="5" customWidth="1"/>
    <col min="7951" max="7951" width="18.5703125" style="5" bestFit="1" customWidth="1"/>
    <col min="7952" max="7953" width="20.140625" style="5" bestFit="1" customWidth="1"/>
    <col min="7954" max="7954" width="20.5703125" style="5" customWidth="1"/>
    <col min="7955" max="7957" width="0" style="5" hidden="1" customWidth="1"/>
    <col min="7958" max="7958" width="21.5703125" style="5" customWidth="1"/>
    <col min="7959" max="7959" width="20.28515625" style="5" customWidth="1"/>
    <col min="7960" max="7960" width="22.28515625" style="5" bestFit="1" customWidth="1"/>
    <col min="7961" max="8192" width="21.140625" style="5"/>
    <col min="8193" max="8193" width="5.5703125" style="5" customWidth="1"/>
    <col min="8194" max="8194" width="5.7109375" style="5" customWidth="1"/>
    <col min="8195" max="8195" width="4.5703125" style="5" customWidth="1"/>
    <col min="8196" max="8196" width="5.28515625" style="5" customWidth="1"/>
    <col min="8197" max="8197" width="5" style="5" customWidth="1"/>
    <col min="8198" max="8198" width="58.28515625" style="5" customWidth="1"/>
    <col min="8199" max="8199" width="22.140625" style="5" customWidth="1"/>
    <col min="8200" max="8200" width="22.28515625" style="5" customWidth="1"/>
    <col min="8201" max="8201" width="21.5703125" style="5" customWidth="1"/>
    <col min="8202" max="8203" width="19.42578125" style="5" customWidth="1"/>
    <col min="8204" max="8204" width="19.7109375" style="5" customWidth="1"/>
    <col min="8205" max="8206" width="19.5703125" style="5" customWidth="1"/>
    <col min="8207" max="8207" width="18.5703125" style="5" bestFit="1" customWidth="1"/>
    <col min="8208" max="8209" width="20.140625" style="5" bestFit="1" customWidth="1"/>
    <col min="8210" max="8210" width="20.5703125" style="5" customWidth="1"/>
    <col min="8211" max="8213" width="0" style="5" hidden="1" customWidth="1"/>
    <col min="8214" max="8214" width="21.5703125" style="5" customWidth="1"/>
    <col min="8215" max="8215" width="20.28515625" style="5" customWidth="1"/>
    <col min="8216" max="8216" width="22.28515625" style="5" bestFit="1" customWidth="1"/>
    <col min="8217" max="8448" width="21.140625" style="5"/>
    <col min="8449" max="8449" width="5.5703125" style="5" customWidth="1"/>
    <col min="8450" max="8450" width="5.7109375" style="5" customWidth="1"/>
    <col min="8451" max="8451" width="4.5703125" style="5" customWidth="1"/>
    <col min="8452" max="8452" width="5.28515625" style="5" customWidth="1"/>
    <col min="8453" max="8453" width="5" style="5" customWidth="1"/>
    <col min="8454" max="8454" width="58.28515625" style="5" customWidth="1"/>
    <col min="8455" max="8455" width="22.140625" style="5" customWidth="1"/>
    <col min="8456" max="8456" width="22.28515625" style="5" customWidth="1"/>
    <col min="8457" max="8457" width="21.5703125" style="5" customWidth="1"/>
    <col min="8458" max="8459" width="19.42578125" style="5" customWidth="1"/>
    <col min="8460" max="8460" width="19.7109375" style="5" customWidth="1"/>
    <col min="8461" max="8462" width="19.5703125" style="5" customWidth="1"/>
    <col min="8463" max="8463" width="18.5703125" style="5" bestFit="1" customWidth="1"/>
    <col min="8464" max="8465" width="20.140625" style="5" bestFit="1" customWidth="1"/>
    <col min="8466" max="8466" width="20.5703125" style="5" customWidth="1"/>
    <col min="8467" max="8469" width="0" style="5" hidden="1" customWidth="1"/>
    <col min="8470" max="8470" width="21.5703125" style="5" customWidth="1"/>
    <col min="8471" max="8471" width="20.28515625" style="5" customWidth="1"/>
    <col min="8472" max="8472" width="22.28515625" style="5" bestFit="1" customWidth="1"/>
    <col min="8473" max="8704" width="21.140625" style="5"/>
    <col min="8705" max="8705" width="5.5703125" style="5" customWidth="1"/>
    <col min="8706" max="8706" width="5.7109375" style="5" customWidth="1"/>
    <col min="8707" max="8707" width="4.5703125" style="5" customWidth="1"/>
    <col min="8708" max="8708" width="5.28515625" style="5" customWidth="1"/>
    <col min="8709" max="8709" width="5" style="5" customWidth="1"/>
    <col min="8710" max="8710" width="58.28515625" style="5" customWidth="1"/>
    <col min="8711" max="8711" width="22.140625" style="5" customWidth="1"/>
    <col min="8712" max="8712" width="22.28515625" style="5" customWidth="1"/>
    <col min="8713" max="8713" width="21.5703125" style="5" customWidth="1"/>
    <col min="8714" max="8715" width="19.42578125" style="5" customWidth="1"/>
    <col min="8716" max="8716" width="19.7109375" style="5" customWidth="1"/>
    <col min="8717" max="8718" width="19.5703125" style="5" customWidth="1"/>
    <col min="8719" max="8719" width="18.5703125" style="5" bestFit="1" customWidth="1"/>
    <col min="8720" max="8721" width="20.140625" style="5" bestFit="1" customWidth="1"/>
    <col min="8722" max="8722" width="20.5703125" style="5" customWidth="1"/>
    <col min="8723" max="8725" width="0" style="5" hidden="1" customWidth="1"/>
    <col min="8726" max="8726" width="21.5703125" style="5" customWidth="1"/>
    <col min="8727" max="8727" width="20.28515625" style="5" customWidth="1"/>
    <col min="8728" max="8728" width="22.28515625" style="5" bestFit="1" customWidth="1"/>
    <col min="8729" max="8960" width="21.140625" style="5"/>
    <col min="8961" max="8961" width="5.5703125" style="5" customWidth="1"/>
    <col min="8962" max="8962" width="5.7109375" style="5" customWidth="1"/>
    <col min="8963" max="8963" width="4.5703125" style="5" customWidth="1"/>
    <col min="8964" max="8964" width="5.28515625" style="5" customWidth="1"/>
    <col min="8965" max="8965" width="5" style="5" customWidth="1"/>
    <col min="8966" max="8966" width="58.28515625" style="5" customWidth="1"/>
    <col min="8967" max="8967" width="22.140625" style="5" customWidth="1"/>
    <col min="8968" max="8968" width="22.28515625" style="5" customWidth="1"/>
    <col min="8969" max="8969" width="21.5703125" style="5" customWidth="1"/>
    <col min="8970" max="8971" width="19.42578125" style="5" customWidth="1"/>
    <col min="8972" max="8972" width="19.7109375" style="5" customWidth="1"/>
    <col min="8973" max="8974" width="19.5703125" style="5" customWidth="1"/>
    <col min="8975" max="8975" width="18.5703125" style="5" bestFit="1" customWidth="1"/>
    <col min="8976" max="8977" width="20.140625" style="5" bestFit="1" customWidth="1"/>
    <col min="8978" max="8978" width="20.5703125" style="5" customWidth="1"/>
    <col min="8979" max="8981" width="0" style="5" hidden="1" customWidth="1"/>
    <col min="8982" max="8982" width="21.5703125" style="5" customWidth="1"/>
    <col min="8983" max="8983" width="20.28515625" style="5" customWidth="1"/>
    <col min="8984" max="8984" width="22.28515625" style="5" bestFit="1" customWidth="1"/>
    <col min="8985" max="9216" width="21.140625" style="5"/>
    <col min="9217" max="9217" width="5.5703125" style="5" customWidth="1"/>
    <col min="9218" max="9218" width="5.7109375" style="5" customWidth="1"/>
    <col min="9219" max="9219" width="4.5703125" style="5" customWidth="1"/>
    <col min="9220" max="9220" width="5.28515625" style="5" customWidth="1"/>
    <col min="9221" max="9221" width="5" style="5" customWidth="1"/>
    <col min="9222" max="9222" width="58.28515625" style="5" customWidth="1"/>
    <col min="9223" max="9223" width="22.140625" style="5" customWidth="1"/>
    <col min="9224" max="9224" width="22.28515625" style="5" customWidth="1"/>
    <col min="9225" max="9225" width="21.5703125" style="5" customWidth="1"/>
    <col min="9226" max="9227" width="19.42578125" style="5" customWidth="1"/>
    <col min="9228" max="9228" width="19.7109375" style="5" customWidth="1"/>
    <col min="9229" max="9230" width="19.5703125" style="5" customWidth="1"/>
    <col min="9231" max="9231" width="18.5703125" style="5" bestFit="1" customWidth="1"/>
    <col min="9232" max="9233" width="20.140625" style="5" bestFit="1" customWidth="1"/>
    <col min="9234" max="9234" width="20.5703125" style="5" customWidth="1"/>
    <col min="9235" max="9237" width="0" style="5" hidden="1" customWidth="1"/>
    <col min="9238" max="9238" width="21.5703125" style="5" customWidth="1"/>
    <col min="9239" max="9239" width="20.28515625" style="5" customWidth="1"/>
    <col min="9240" max="9240" width="22.28515625" style="5" bestFit="1" customWidth="1"/>
    <col min="9241" max="9472" width="21.140625" style="5"/>
    <col min="9473" max="9473" width="5.5703125" style="5" customWidth="1"/>
    <col min="9474" max="9474" width="5.7109375" style="5" customWidth="1"/>
    <col min="9475" max="9475" width="4.5703125" style="5" customWidth="1"/>
    <col min="9476" max="9476" width="5.28515625" style="5" customWidth="1"/>
    <col min="9477" max="9477" width="5" style="5" customWidth="1"/>
    <col min="9478" max="9478" width="58.28515625" style="5" customWidth="1"/>
    <col min="9479" max="9479" width="22.140625" style="5" customWidth="1"/>
    <col min="9480" max="9480" width="22.28515625" style="5" customWidth="1"/>
    <col min="9481" max="9481" width="21.5703125" style="5" customWidth="1"/>
    <col min="9482" max="9483" width="19.42578125" style="5" customWidth="1"/>
    <col min="9484" max="9484" width="19.7109375" style="5" customWidth="1"/>
    <col min="9485" max="9486" width="19.5703125" style="5" customWidth="1"/>
    <col min="9487" max="9487" width="18.5703125" style="5" bestFit="1" customWidth="1"/>
    <col min="9488" max="9489" width="20.140625" style="5" bestFit="1" customWidth="1"/>
    <col min="9490" max="9490" width="20.5703125" style="5" customWidth="1"/>
    <col min="9491" max="9493" width="0" style="5" hidden="1" customWidth="1"/>
    <col min="9494" max="9494" width="21.5703125" style="5" customWidth="1"/>
    <col min="9495" max="9495" width="20.28515625" style="5" customWidth="1"/>
    <col min="9496" max="9496" width="22.28515625" style="5" bestFit="1" customWidth="1"/>
    <col min="9497" max="9728" width="21.140625" style="5"/>
    <col min="9729" max="9729" width="5.5703125" style="5" customWidth="1"/>
    <col min="9730" max="9730" width="5.7109375" style="5" customWidth="1"/>
    <col min="9731" max="9731" width="4.5703125" style="5" customWidth="1"/>
    <col min="9732" max="9732" width="5.28515625" style="5" customWidth="1"/>
    <col min="9733" max="9733" width="5" style="5" customWidth="1"/>
    <col min="9734" max="9734" width="58.28515625" style="5" customWidth="1"/>
    <col min="9735" max="9735" width="22.140625" style="5" customWidth="1"/>
    <col min="9736" max="9736" width="22.28515625" style="5" customWidth="1"/>
    <col min="9737" max="9737" width="21.5703125" style="5" customWidth="1"/>
    <col min="9738" max="9739" width="19.42578125" style="5" customWidth="1"/>
    <col min="9740" max="9740" width="19.7109375" style="5" customWidth="1"/>
    <col min="9741" max="9742" width="19.5703125" style="5" customWidth="1"/>
    <col min="9743" max="9743" width="18.5703125" style="5" bestFit="1" customWidth="1"/>
    <col min="9744" max="9745" width="20.140625" style="5" bestFit="1" customWidth="1"/>
    <col min="9746" max="9746" width="20.5703125" style="5" customWidth="1"/>
    <col min="9747" max="9749" width="0" style="5" hidden="1" customWidth="1"/>
    <col min="9750" max="9750" width="21.5703125" style="5" customWidth="1"/>
    <col min="9751" max="9751" width="20.28515625" style="5" customWidth="1"/>
    <col min="9752" max="9752" width="22.28515625" style="5" bestFit="1" customWidth="1"/>
    <col min="9753" max="9984" width="21.140625" style="5"/>
    <col min="9985" max="9985" width="5.5703125" style="5" customWidth="1"/>
    <col min="9986" max="9986" width="5.7109375" style="5" customWidth="1"/>
    <col min="9987" max="9987" width="4.5703125" style="5" customWidth="1"/>
    <col min="9988" max="9988" width="5.28515625" style="5" customWidth="1"/>
    <col min="9989" max="9989" width="5" style="5" customWidth="1"/>
    <col min="9990" max="9990" width="58.28515625" style="5" customWidth="1"/>
    <col min="9991" max="9991" width="22.140625" style="5" customWidth="1"/>
    <col min="9992" max="9992" width="22.28515625" style="5" customWidth="1"/>
    <col min="9993" max="9993" width="21.5703125" style="5" customWidth="1"/>
    <col min="9994" max="9995" width="19.42578125" style="5" customWidth="1"/>
    <col min="9996" max="9996" width="19.7109375" style="5" customWidth="1"/>
    <col min="9997" max="9998" width="19.5703125" style="5" customWidth="1"/>
    <col min="9999" max="9999" width="18.5703125" style="5" bestFit="1" customWidth="1"/>
    <col min="10000" max="10001" width="20.140625" style="5" bestFit="1" customWidth="1"/>
    <col min="10002" max="10002" width="20.5703125" style="5" customWidth="1"/>
    <col min="10003" max="10005" width="0" style="5" hidden="1" customWidth="1"/>
    <col min="10006" max="10006" width="21.5703125" style="5" customWidth="1"/>
    <col min="10007" max="10007" width="20.28515625" style="5" customWidth="1"/>
    <col min="10008" max="10008" width="22.28515625" style="5" bestFit="1" customWidth="1"/>
    <col min="10009" max="10240" width="21.140625" style="5"/>
    <col min="10241" max="10241" width="5.5703125" style="5" customWidth="1"/>
    <col min="10242" max="10242" width="5.7109375" style="5" customWidth="1"/>
    <col min="10243" max="10243" width="4.5703125" style="5" customWidth="1"/>
    <col min="10244" max="10244" width="5.28515625" style="5" customWidth="1"/>
    <col min="10245" max="10245" width="5" style="5" customWidth="1"/>
    <col min="10246" max="10246" width="58.28515625" style="5" customWidth="1"/>
    <col min="10247" max="10247" width="22.140625" style="5" customWidth="1"/>
    <col min="10248" max="10248" width="22.28515625" style="5" customWidth="1"/>
    <col min="10249" max="10249" width="21.5703125" style="5" customWidth="1"/>
    <col min="10250" max="10251" width="19.42578125" style="5" customWidth="1"/>
    <col min="10252" max="10252" width="19.7109375" style="5" customWidth="1"/>
    <col min="10253" max="10254" width="19.5703125" style="5" customWidth="1"/>
    <col min="10255" max="10255" width="18.5703125" style="5" bestFit="1" customWidth="1"/>
    <col min="10256" max="10257" width="20.140625" style="5" bestFit="1" customWidth="1"/>
    <col min="10258" max="10258" width="20.5703125" style="5" customWidth="1"/>
    <col min="10259" max="10261" width="0" style="5" hidden="1" customWidth="1"/>
    <col min="10262" max="10262" width="21.5703125" style="5" customWidth="1"/>
    <col min="10263" max="10263" width="20.28515625" style="5" customWidth="1"/>
    <col min="10264" max="10264" width="22.28515625" style="5" bestFit="1" customWidth="1"/>
    <col min="10265" max="10496" width="21.140625" style="5"/>
    <col min="10497" max="10497" width="5.5703125" style="5" customWidth="1"/>
    <col min="10498" max="10498" width="5.7109375" style="5" customWidth="1"/>
    <col min="10499" max="10499" width="4.5703125" style="5" customWidth="1"/>
    <col min="10500" max="10500" width="5.28515625" style="5" customWidth="1"/>
    <col min="10501" max="10501" width="5" style="5" customWidth="1"/>
    <col min="10502" max="10502" width="58.28515625" style="5" customWidth="1"/>
    <col min="10503" max="10503" width="22.140625" style="5" customWidth="1"/>
    <col min="10504" max="10504" width="22.28515625" style="5" customWidth="1"/>
    <col min="10505" max="10505" width="21.5703125" style="5" customWidth="1"/>
    <col min="10506" max="10507" width="19.42578125" style="5" customWidth="1"/>
    <col min="10508" max="10508" width="19.7109375" style="5" customWidth="1"/>
    <col min="10509" max="10510" width="19.5703125" style="5" customWidth="1"/>
    <col min="10511" max="10511" width="18.5703125" style="5" bestFit="1" customWidth="1"/>
    <col min="10512" max="10513" width="20.140625" style="5" bestFit="1" customWidth="1"/>
    <col min="10514" max="10514" width="20.5703125" style="5" customWidth="1"/>
    <col min="10515" max="10517" width="0" style="5" hidden="1" customWidth="1"/>
    <col min="10518" max="10518" width="21.5703125" style="5" customWidth="1"/>
    <col min="10519" max="10519" width="20.28515625" style="5" customWidth="1"/>
    <col min="10520" max="10520" width="22.28515625" style="5" bestFit="1" customWidth="1"/>
    <col min="10521" max="10752" width="21.140625" style="5"/>
    <col min="10753" max="10753" width="5.5703125" style="5" customWidth="1"/>
    <col min="10754" max="10754" width="5.7109375" style="5" customWidth="1"/>
    <col min="10755" max="10755" width="4.5703125" style="5" customWidth="1"/>
    <col min="10756" max="10756" width="5.28515625" style="5" customWidth="1"/>
    <col min="10757" max="10757" width="5" style="5" customWidth="1"/>
    <col min="10758" max="10758" width="58.28515625" style="5" customWidth="1"/>
    <col min="10759" max="10759" width="22.140625" style="5" customWidth="1"/>
    <col min="10760" max="10760" width="22.28515625" style="5" customWidth="1"/>
    <col min="10761" max="10761" width="21.5703125" style="5" customWidth="1"/>
    <col min="10762" max="10763" width="19.42578125" style="5" customWidth="1"/>
    <col min="10764" max="10764" width="19.7109375" style="5" customWidth="1"/>
    <col min="10765" max="10766" width="19.5703125" style="5" customWidth="1"/>
    <col min="10767" max="10767" width="18.5703125" style="5" bestFit="1" customWidth="1"/>
    <col min="10768" max="10769" width="20.140625" style="5" bestFit="1" customWidth="1"/>
    <col min="10770" max="10770" width="20.5703125" style="5" customWidth="1"/>
    <col min="10771" max="10773" width="0" style="5" hidden="1" customWidth="1"/>
    <col min="10774" max="10774" width="21.5703125" style="5" customWidth="1"/>
    <col min="10775" max="10775" width="20.28515625" style="5" customWidth="1"/>
    <col min="10776" max="10776" width="22.28515625" style="5" bestFit="1" customWidth="1"/>
    <col min="10777" max="11008" width="21.140625" style="5"/>
    <col min="11009" max="11009" width="5.5703125" style="5" customWidth="1"/>
    <col min="11010" max="11010" width="5.7109375" style="5" customWidth="1"/>
    <col min="11011" max="11011" width="4.5703125" style="5" customWidth="1"/>
    <col min="11012" max="11012" width="5.28515625" style="5" customWidth="1"/>
    <col min="11013" max="11013" width="5" style="5" customWidth="1"/>
    <col min="11014" max="11014" width="58.28515625" style="5" customWidth="1"/>
    <col min="11015" max="11015" width="22.140625" style="5" customWidth="1"/>
    <col min="11016" max="11016" width="22.28515625" style="5" customWidth="1"/>
    <col min="11017" max="11017" width="21.5703125" style="5" customWidth="1"/>
    <col min="11018" max="11019" width="19.42578125" style="5" customWidth="1"/>
    <col min="11020" max="11020" width="19.7109375" style="5" customWidth="1"/>
    <col min="11021" max="11022" width="19.5703125" style="5" customWidth="1"/>
    <col min="11023" max="11023" width="18.5703125" style="5" bestFit="1" customWidth="1"/>
    <col min="11024" max="11025" width="20.140625" style="5" bestFit="1" customWidth="1"/>
    <col min="11026" max="11026" width="20.5703125" style="5" customWidth="1"/>
    <col min="11027" max="11029" width="0" style="5" hidden="1" customWidth="1"/>
    <col min="11030" max="11030" width="21.5703125" style="5" customWidth="1"/>
    <col min="11031" max="11031" width="20.28515625" style="5" customWidth="1"/>
    <col min="11032" max="11032" width="22.28515625" style="5" bestFit="1" customWidth="1"/>
    <col min="11033" max="11264" width="21.140625" style="5"/>
    <col min="11265" max="11265" width="5.5703125" style="5" customWidth="1"/>
    <col min="11266" max="11266" width="5.7109375" style="5" customWidth="1"/>
    <col min="11267" max="11267" width="4.5703125" style="5" customWidth="1"/>
    <col min="11268" max="11268" width="5.28515625" style="5" customWidth="1"/>
    <col min="11269" max="11269" width="5" style="5" customWidth="1"/>
    <col min="11270" max="11270" width="58.28515625" style="5" customWidth="1"/>
    <col min="11271" max="11271" width="22.140625" style="5" customWidth="1"/>
    <col min="11272" max="11272" width="22.28515625" style="5" customWidth="1"/>
    <col min="11273" max="11273" width="21.5703125" style="5" customWidth="1"/>
    <col min="11274" max="11275" width="19.42578125" style="5" customWidth="1"/>
    <col min="11276" max="11276" width="19.7109375" style="5" customWidth="1"/>
    <col min="11277" max="11278" width="19.5703125" style="5" customWidth="1"/>
    <col min="11279" max="11279" width="18.5703125" style="5" bestFit="1" customWidth="1"/>
    <col min="11280" max="11281" width="20.140625" style="5" bestFit="1" customWidth="1"/>
    <col min="11282" max="11282" width="20.5703125" style="5" customWidth="1"/>
    <col min="11283" max="11285" width="0" style="5" hidden="1" customWidth="1"/>
    <col min="11286" max="11286" width="21.5703125" style="5" customWidth="1"/>
    <col min="11287" max="11287" width="20.28515625" style="5" customWidth="1"/>
    <col min="11288" max="11288" width="22.28515625" style="5" bestFit="1" customWidth="1"/>
    <col min="11289" max="11520" width="21.140625" style="5"/>
    <col min="11521" max="11521" width="5.5703125" style="5" customWidth="1"/>
    <col min="11522" max="11522" width="5.7109375" style="5" customWidth="1"/>
    <col min="11523" max="11523" width="4.5703125" style="5" customWidth="1"/>
    <col min="11524" max="11524" width="5.28515625" style="5" customWidth="1"/>
    <col min="11525" max="11525" width="5" style="5" customWidth="1"/>
    <col min="11526" max="11526" width="58.28515625" style="5" customWidth="1"/>
    <col min="11527" max="11527" width="22.140625" style="5" customWidth="1"/>
    <col min="11528" max="11528" width="22.28515625" style="5" customWidth="1"/>
    <col min="11529" max="11529" width="21.5703125" style="5" customWidth="1"/>
    <col min="11530" max="11531" width="19.42578125" style="5" customWidth="1"/>
    <col min="11532" max="11532" width="19.7109375" style="5" customWidth="1"/>
    <col min="11533" max="11534" width="19.5703125" style="5" customWidth="1"/>
    <col min="11535" max="11535" width="18.5703125" style="5" bestFit="1" customWidth="1"/>
    <col min="11536" max="11537" width="20.140625" style="5" bestFit="1" customWidth="1"/>
    <col min="11538" max="11538" width="20.5703125" style="5" customWidth="1"/>
    <col min="11539" max="11541" width="0" style="5" hidden="1" customWidth="1"/>
    <col min="11542" max="11542" width="21.5703125" style="5" customWidth="1"/>
    <col min="11543" max="11543" width="20.28515625" style="5" customWidth="1"/>
    <col min="11544" max="11544" width="22.28515625" style="5" bestFit="1" customWidth="1"/>
    <col min="11545" max="11776" width="21.140625" style="5"/>
    <col min="11777" max="11777" width="5.5703125" style="5" customWidth="1"/>
    <col min="11778" max="11778" width="5.7109375" style="5" customWidth="1"/>
    <col min="11779" max="11779" width="4.5703125" style="5" customWidth="1"/>
    <col min="11780" max="11780" width="5.28515625" style="5" customWidth="1"/>
    <col min="11781" max="11781" width="5" style="5" customWidth="1"/>
    <col min="11782" max="11782" width="58.28515625" style="5" customWidth="1"/>
    <col min="11783" max="11783" width="22.140625" style="5" customWidth="1"/>
    <col min="11784" max="11784" width="22.28515625" style="5" customWidth="1"/>
    <col min="11785" max="11785" width="21.5703125" style="5" customWidth="1"/>
    <col min="11786" max="11787" width="19.42578125" style="5" customWidth="1"/>
    <col min="11788" max="11788" width="19.7109375" style="5" customWidth="1"/>
    <col min="11789" max="11790" width="19.5703125" style="5" customWidth="1"/>
    <col min="11791" max="11791" width="18.5703125" style="5" bestFit="1" customWidth="1"/>
    <col min="11792" max="11793" width="20.140625" style="5" bestFit="1" customWidth="1"/>
    <col min="11794" max="11794" width="20.5703125" style="5" customWidth="1"/>
    <col min="11795" max="11797" width="0" style="5" hidden="1" customWidth="1"/>
    <col min="11798" max="11798" width="21.5703125" style="5" customWidth="1"/>
    <col min="11799" max="11799" width="20.28515625" style="5" customWidth="1"/>
    <col min="11800" max="11800" width="22.28515625" style="5" bestFit="1" customWidth="1"/>
    <col min="11801" max="12032" width="21.140625" style="5"/>
    <col min="12033" max="12033" width="5.5703125" style="5" customWidth="1"/>
    <col min="12034" max="12034" width="5.7109375" style="5" customWidth="1"/>
    <col min="12035" max="12035" width="4.5703125" style="5" customWidth="1"/>
    <col min="12036" max="12036" width="5.28515625" style="5" customWidth="1"/>
    <col min="12037" max="12037" width="5" style="5" customWidth="1"/>
    <col min="12038" max="12038" width="58.28515625" style="5" customWidth="1"/>
    <col min="12039" max="12039" width="22.140625" style="5" customWidth="1"/>
    <col min="12040" max="12040" width="22.28515625" style="5" customWidth="1"/>
    <col min="12041" max="12041" width="21.5703125" style="5" customWidth="1"/>
    <col min="12042" max="12043" width="19.42578125" style="5" customWidth="1"/>
    <col min="12044" max="12044" width="19.7109375" style="5" customWidth="1"/>
    <col min="12045" max="12046" width="19.5703125" style="5" customWidth="1"/>
    <col min="12047" max="12047" width="18.5703125" style="5" bestFit="1" customWidth="1"/>
    <col min="12048" max="12049" width="20.140625" style="5" bestFit="1" customWidth="1"/>
    <col min="12050" max="12050" width="20.5703125" style="5" customWidth="1"/>
    <col min="12051" max="12053" width="0" style="5" hidden="1" customWidth="1"/>
    <col min="12054" max="12054" width="21.5703125" style="5" customWidth="1"/>
    <col min="12055" max="12055" width="20.28515625" style="5" customWidth="1"/>
    <col min="12056" max="12056" width="22.28515625" style="5" bestFit="1" customWidth="1"/>
    <col min="12057" max="12288" width="21.140625" style="5"/>
    <col min="12289" max="12289" width="5.5703125" style="5" customWidth="1"/>
    <col min="12290" max="12290" width="5.7109375" style="5" customWidth="1"/>
    <col min="12291" max="12291" width="4.5703125" style="5" customWidth="1"/>
    <col min="12292" max="12292" width="5.28515625" style="5" customWidth="1"/>
    <col min="12293" max="12293" width="5" style="5" customWidth="1"/>
    <col min="12294" max="12294" width="58.28515625" style="5" customWidth="1"/>
    <col min="12295" max="12295" width="22.140625" style="5" customWidth="1"/>
    <col min="12296" max="12296" width="22.28515625" style="5" customWidth="1"/>
    <col min="12297" max="12297" width="21.5703125" style="5" customWidth="1"/>
    <col min="12298" max="12299" width="19.42578125" style="5" customWidth="1"/>
    <col min="12300" max="12300" width="19.7109375" style="5" customWidth="1"/>
    <col min="12301" max="12302" width="19.5703125" style="5" customWidth="1"/>
    <col min="12303" max="12303" width="18.5703125" style="5" bestFit="1" customWidth="1"/>
    <col min="12304" max="12305" width="20.140625" style="5" bestFit="1" customWidth="1"/>
    <col min="12306" max="12306" width="20.5703125" style="5" customWidth="1"/>
    <col min="12307" max="12309" width="0" style="5" hidden="1" customWidth="1"/>
    <col min="12310" max="12310" width="21.5703125" style="5" customWidth="1"/>
    <col min="12311" max="12311" width="20.28515625" style="5" customWidth="1"/>
    <col min="12312" max="12312" width="22.28515625" style="5" bestFit="1" customWidth="1"/>
    <col min="12313" max="12544" width="21.140625" style="5"/>
    <col min="12545" max="12545" width="5.5703125" style="5" customWidth="1"/>
    <col min="12546" max="12546" width="5.7109375" style="5" customWidth="1"/>
    <col min="12547" max="12547" width="4.5703125" style="5" customWidth="1"/>
    <col min="12548" max="12548" width="5.28515625" style="5" customWidth="1"/>
    <col min="12549" max="12549" width="5" style="5" customWidth="1"/>
    <col min="12550" max="12550" width="58.28515625" style="5" customWidth="1"/>
    <col min="12551" max="12551" width="22.140625" style="5" customWidth="1"/>
    <col min="12552" max="12552" width="22.28515625" style="5" customWidth="1"/>
    <col min="12553" max="12553" width="21.5703125" style="5" customWidth="1"/>
    <col min="12554" max="12555" width="19.42578125" style="5" customWidth="1"/>
    <col min="12556" max="12556" width="19.7109375" style="5" customWidth="1"/>
    <col min="12557" max="12558" width="19.5703125" style="5" customWidth="1"/>
    <col min="12559" max="12559" width="18.5703125" style="5" bestFit="1" customWidth="1"/>
    <col min="12560" max="12561" width="20.140625" style="5" bestFit="1" customWidth="1"/>
    <col min="12562" max="12562" width="20.5703125" style="5" customWidth="1"/>
    <col min="12563" max="12565" width="0" style="5" hidden="1" customWidth="1"/>
    <col min="12566" max="12566" width="21.5703125" style="5" customWidth="1"/>
    <col min="12567" max="12567" width="20.28515625" style="5" customWidth="1"/>
    <col min="12568" max="12568" width="22.28515625" style="5" bestFit="1" customWidth="1"/>
    <col min="12569" max="12800" width="21.140625" style="5"/>
    <col min="12801" max="12801" width="5.5703125" style="5" customWidth="1"/>
    <col min="12802" max="12802" width="5.7109375" style="5" customWidth="1"/>
    <col min="12803" max="12803" width="4.5703125" style="5" customWidth="1"/>
    <col min="12804" max="12804" width="5.28515625" style="5" customWidth="1"/>
    <col min="12805" max="12805" width="5" style="5" customWidth="1"/>
    <col min="12806" max="12806" width="58.28515625" style="5" customWidth="1"/>
    <col min="12807" max="12807" width="22.140625" style="5" customWidth="1"/>
    <col min="12808" max="12808" width="22.28515625" style="5" customWidth="1"/>
    <col min="12809" max="12809" width="21.5703125" style="5" customWidth="1"/>
    <col min="12810" max="12811" width="19.42578125" style="5" customWidth="1"/>
    <col min="12812" max="12812" width="19.7109375" style="5" customWidth="1"/>
    <col min="12813" max="12814" width="19.5703125" style="5" customWidth="1"/>
    <col min="12815" max="12815" width="18.5703125" style="5" bestFit="1" customWidth="1"/>
    <col min="12816" max="12817" width="20.140625" style="5" bestFit="1" customWidth="1"/>
    <col min="12818" max="12818" width="20.5703125" style="5" customWidth="1"/>
    <col min="12819" max="12821" width="0" style="5" hidden="1" customWidth="1"/>
    <col min="12822" max="12822" width="21.5703125" style="5" customWidth="1"/>
    <col min="12823" max="12823" width="20.28515625" style="5" customWidth="1"/>
    <col min="12824" max="12824" width="22.28515625" style="5" bestFit="1" customWidth="1"/>
    <col min="12825" max="13056" width="21.140625" style="5"/>
    <col min="13057" max="13057" width="5.5703125" style="5" customWidth="1"/>
    <col min="13058" max="13058" width="5.7109375" style="5" customWidth="1"/>
    <col min="13059" max="13059" width="4.5703125" style="5" customWidth="1"/>
    <col min="13060" max="13060" width="5.28515625" style="5" customWidth="1"/>
    <col min="13061" max="13061" width="5" style="5" customWidth="1"/>
    <col min="13062" max="13062" width="58.28515625" style="5" customWidth="1"/>
    <col min="13063" max="13063" width="22.140625" style="5" customWidth="1"/>
    <col min="13064" max="13064" width="22.28515625" style="5" customWidth="1"/>
    <col min="13065" max="13065" width="21.5703125" style="5" customWidth="1"/>
    <col min="13066" max="13067" width="19.42578125" style="5" customWidth="1"/>
    <col min="13068" max="13068" width="19.7109375" style="5" customWidth="1"/>
    <col min="13069" max="13070" width="19.5703125" style="5" customWidth="1"/>
    <col min="13071" max="13071" width="18.5703125" style="5" bestFit="1" customWidth="1"/>
    <col min="13072" max="13073" width="20.140625" style="5" bestFit="1" customWidth="1"/>
    <col min="13074" max="13074" width="20.5703125" style="5" customWidth="1"/>
    <col min="13075" max="13077" width="0" style="5" hidden="1" customWidth="1"/>
    <col min="13078" max="13078" width="21.5703125" style="5" customWidth="1"/>
    <col min="13079" max="13079" width="20.28515625" style="5" customWidth="1"/>
    <col min="13080" max="13080" width="22.28515625" style="5" bestFit="1" customWidth="1"/>
    <col min="13081" max="13312" width="21.140625" style="5"/>
    <col min="13313" max="13313" width="5.5703125" style="5" customWidth="1"/>
    <col min="13314" max="13314" width="5.7109375" style="5" customWidth="1"/>
    <col min="13315" max="13315" width="4.5703125" style="5" customWidth="1"/>
    <col min="13316" max="13316" width="5.28515625" style="5" customWidth="1"/>
    <col min="13317" max="13317" width="5" style="5" customWidth="1"/>
    <col min="13318" max="13318" width="58.28515625" style="5" customWidth="1"/>
    <col min="13319" max="13319" width="22.140625" style="5" customWidth="1"/>
    <col min="13320" max="13320" width="22.28515625" style="5" customWidth="1"/>
    <col min="13321" max="13321" width="21.5703125" style="5" customWidth="1"/>
    <col min="13322" max="13323" width="19.42578125" style="5" customWidth="1"/>
    <col min="13324" max="13324" width="19.7109375" style="5" customWidth="1"/>
    <col min="13325" max="13326" width="19.5703125" style="5" customWidth="1"/>
    <col min="13327" max="13327" width="18.5703125" style="5" bestFit="1" customWidth="1"/>
    <col min="13328" max="13329" width="20.140625" style="5" bestFit="1" customWidth="1"/>
    <col min="13330" max="13330" width="20.5703125" style="5" customWidth="1"/>
    <col min="13331" max="13333" width="0" style="5" hidden="1" customWidth="1"/>
    <col min="13334" max="13334" width="21.5703125" style="5" customWidth="1"/>
    <col min="13335" max="13335" width="20.28515625" style="5" customWidth="1"/>
    <col min="13336" max="13336" width="22.28515625" style="5" bestFit="1" customWidth="1"/>
    <col min="13337" max="13568" width="21.140625" style="5"/>
    <col min="13569" max="13569" width="5.5703125" style="5" customWidth="1"/>
    <col min="13570" max="13570" width="5.7109375" style="5" customWidth="1"/>
    <col min="13571" max="13571" width="4.5703125" style="5" customWidth="1"/>
    <col min="13572" max="13572" width="5.28515625" style="5" customWidth="1"/>
    <col min="13573" max="13573" width="5" style="5" customWidth="1"/>
    <col min="13574" max="13574" width="58.28515625" style="5" customWidth="1"/>
    <col min="13575" max="13575" width="22.140625" style="5" customWidth="1"/>
    <col min="13576" max="13576" width="22.28515625" style="5" customWidth="1"/>
    <col min="13577" max="13577" width="21.5703125" style="5" customWidth="1"/>
    <col min="13578" max="13579" width="19.42578125" style="5" customWidth="1"/>
    <col min="13580" max="13580" width="19.7109375" style="5" customWidth="1"/>
    <col min="13581" max="13582" width="19.5703125" style="5" customWidth="1"/>
    <col min="13583" max="13583" width="18.5703125" style="5" bestFit="1" customWidth="1"/>
    <col min="13584" max="13585" width="20.140625" style="5" bestFit="1" customWidth="1"/>
    <col min="13586" max="13586" width="20.5703125" style="5" customWidth="1"/>
    <col min="13587" max="13589" width="0" style="5" hidden="1" customWidth="1"/>
    <col min="13590" max="13590" width="21.5703125" style="5" customWidth="1"/>
    <col min="13591" max="13591" width="20.28515625" style="5" customWidth="1"/>
    <col min="13592" max="13592" width="22.28515625" style="5" bestFit="1" customWidth="1"/>
    <col min="13593" max="13824" width="21.140625" style="5"/>
    <col min="13825" max="13825" width="5.5703125" style="5" customWidth="1"/>
    <col min="13826" max="13826" width="5.7109375" style="5" customWidth="1"/>
    <col min="13827" max="13827" width="4.5703125" style="5" customWidth="1"/>
    <col min="13828" max="13828" width="5.28515625" style="5" customWidth="1"/>
    <col min="13829" max="13829" width="5" style="5" customWidth="1"/>
    <col min="13830" max="13830" width="58.28515625" style="5" customWidth="1"/>
    <col min="13831" max="13831" width="22.140625" style="5" customWidth="1"/>
    <col min="13832" max="13832" width="22.28515625" style="5" customWidth="1"/>
    <col min="13833" max="13833" width="21.5703125" style="5" customWidth="1"/>
    <col min="13834" max="13835" width="19.42578125" style="5" customWidth="1"/>
    <col min="13836" max="13836" width="19.7109375" style="5" customWidth="1"/>
    <col min="13837" max="13838" width="19.5703125" style="5" customWidth="1"/>
    <col min="13839" max="13839" width="18.5703125" style="5" bestFit="1" customWidth="1"/>
    <col min="13840" max="13841" width="20.140625" style="5" bestFit="1" customWidth="1"/>
    <col min="13842" max="13842" width="20.5703125" style="5" customWidth="1"/>
    <col min="13843" max="13845" width="0" style="5" hidden="1" customWidth="1"/>
    <col min="13846" max="13846" width="21.5703125" style="5" customWidth="1"/>
    <col min="13847" max="13847" width="20.28515625" style="5" customWidth="1"/>
    <col min="13848" max="13848" width="22.28515625" style="5" bestFit="1" customWidth="1"/>
    <col min="13849" max="14080" width="21.140625" style="5"/>
    <col min="14081" max="14081" width="5.5703125" style="5" customWidth="1"/>
    <col min="14082" max="14082" width="5.7109375" style="5" customWidth="1"/>
    <col min="14083" max="14083" width="4.5703125" style="5" customWidth="1"/>
    <col min="14084" max="14084" width="5.28515625" style="5" customWidth="1"/>
    <col min="14085" max="14085" width="5" style="5" customWidth="1"/>
    <col min="14086" max="14086" width="58.28515625" style="5" customWidth="1"/>
    <col min="14087" max="14087" width="22.140625" style="5" customWidth="1"/>
    <col min="14088" max="14088" width="22.28515625" style="5" customWidth="1"/>
    <col min="14089" max="14089" width="21.5703125" style="5" customWidth="1"/>
    <col min="14090" max="14091" width="19.42578125" style="5" customWidth="1"/>
    <col min="14092" max="14092" width="19.7109375" style="5" customWidth="1"/>
    <col min="14093" max="14094" width="19.5703125" style="5" customWidth="1"/>
    <col min="14095" max="14095" width="18.5703125" style="5" bestFit="1" customWidth="1"/>
    <col min="14096" max="14097" width="20.140625" style="5" bestFit="1" customWidth="1"/>
    <col min="14098" max="14098" width="20.5703125" style="5" customWidth="1"/>
    <col min="14099" max="14101" width="0" style="5" hidden="1" customWidth="1"/>
    <col min="14102" max="14102" width="21.5703125" style="5" customWidth="1"/>
    <col min="14103" max="14103" width="20.28515625" style="5" customWidth="1"/>
    <col min="14104" max="14104" width="22.28515625" style="5" bestFit="1" customWidth="1"/>
    <col min="14105" max="14336" width="21.140625" style="5"/>
    <col min="14337" max="14337" width="5.5703125" style="5" customWidth="1"/>
    <col min="14338" max="14338" width="5.7109375" style="5" customWidth="1"/>
    <col min="14339" max="14339" width="4.5703125" style="5" customWidth="1"/>
    <col min="14340" max="14340" width="5.28515625" style="5" customWidth="1"/>
    <col min="14341" max="14341" width="5" style="5" customWidth="1"/>
    <col min="14342" max="14342" width="58.28515625" style="5" customWidth="1"/>
    <col min="14343" max="14343" width="22.140625" style="5" customWidth="1"/>
    <col min="14344" max="14344" width="22.28515625" style="5" customWidth="1"/>
    <col min="14345" max="14345" width="21.5703125" style="5" customWidth="1"/>
    <col min="14346" max="14347" width="19.42578125" style="5" customWidth="1"/>
    <col min="14348" max="14348" width="19.7109375" style="5" customWidth="1"/>
    <col min="14349" max="14350" width="19.5703125" style="5" customWidth="1"/>
    <col min="14351" max="14351" width="18.5703125" style="5" bestFit="1" customWidth="1"/>
    <col min="14352" max="14353" width="20.140625" style="5" bestFit="1" customWidth="1"/>
    <col min="14354" max="14354" width="20.5703125" style="5" customWidth="1"/>
    <col min="14355" max="14357" width="0" style="5" hidden="1" customWidth="1"/>
    <col min="14358" max="14358" width="21.5703125" style="5" customWidth="1"/>
    <col min="14359" max="14359" width="20.28515625" style="5" customWidth="1"/>
    <col min="14360" max="14360" width="22.28515625" style="5" bestFit="1" customWidth="1"/>
    <col min="14361" max="14592" width="21.140625" style="5"/>
    <col min="14593" max="14593" width="5.5703125" style="5" customWidth="1"/>
    <col min="14594" max="14594" width="5.7109375" style="5" customWidth="1"/>
    <col min="14595" max="14595" width="4.5703125" style="5" customWidth="1"/>
    <col min="14596" max="14596" width="5.28515625" style="5" customWidth="1"/>
    <col min="14597" max="14597" width="5" style="5" customWidth="1"/>
    <col min="14598" max="14598" width="58.28515625" style="5" customWidth="1"/>
    <col min="14599" max="14599" width="22.140625" style="5" customWidth="1"/>
    <col min="14600" max="14600" width="22.28515625" style="5" customWidth="1"/>
    <col min="14601" max="14601" width="21.5703125" style="5" customWidth="1"/>
    <col min="14602" max="14603" width="19.42578125" style="5" customWidth="1"/>
    <col min="14604" max="14604" width="19.7109375" style="5" customWidth="1"/>
    <col min="14605" max="14606" width="19.5703125" style="5" customWidth="1"/>
    <col min="14607" max="14607" width="18.5703125" style="5" bestFit="1" customWidth="1"/>
    <col min="14608" max="14609" width="20.140625" style="5" bestFit="1" customWidth="1"/>
    <col min="14610" max="14610" width="20.5703125" style="5" customWidth="1"/>
    <col min="14611" max="14613" width="0" style="5" hidden="1" customWidth="1"/>
    <col min="14614" max="14614" width="21.5703125" style="5" customWidth="1"/>
    <col min="14615" max="14615" width="20.28515625" style="5" customWidth="1"/>
    <col min="14616" max="14616" width="22.28515625" style="5" bestFit="1" customWidth="1"/>
    <col min="14617" max="14848" width="21.140625" style="5"/>
    <col min="14849" max="14849" width="5.5703125" style="5" customWidth="1"/>
    <col min="14850" max="14850" width="5.7109375" style="5" customWidth="1"/>
    <col min="14851" max="14851" width="4.5703125" style="5" customWidth="1"/>
    <col min="14852" max="14852" width="5.28515625" style="5" customWidth="1"/>
    <col min="14853" max="14853" width="5" style="5" customWidth="1"/>
    <col min="14854" max="14854" width="58.28515625" style="5" customWidth="1"/>
    <col min="14855" max="14855" width="22.140625" style="5" customWidth="1"/>
    <col min="14856" max="14856" width="22.28515625" style="5" customWidth="1"/>
    <col min="14857" max="14857" width="21.5703125" style="5" customWidth="1"/>
    <col min="14858" max="14859" width="19.42578125" style="5" customWidth="1"/>
    <col min="14860" max="14860" width="19.7109375" style="5" customWidth="1"/>
    <col min="14861" max="14862" width="19.5703125" style="5" customWidth="1"/>
    <col min="14863" max="14863" width="18.5703125" style="5" bestFit="1" customWidth="1"/>
    <col min="14864" max="14865" width="20.140625" style="5" bestFit="1" customWidth="1"/>
    <col min="14866" max="14866" width="20.5703125" style="5" customWidth="1"/>
    <col min="14867" max="14869" width="0" style="5" hidden="1" customWidth="1"/>
    <col min="14870" max="14870" width="21.5703125" style="5" customWidth="1"/>
    <col min="14871" max="14871" width="20.28515625" style="5" customWidth="1"/>
    <col min="14872" max="14872" width="22.28515625" style="5" bestFit="1" customWidth="1"/>
    <col min="14873" max="15104" width="21.140625" style="5"/>
    <col min="15105" max="15105" width="5.5703125" style="5" customWidth="1"/>
    <col min="15106" max="15106" width="5.7109375" style="5" customWidth="1"/>
    <col min="15107" max="15107" width="4.5703125" style="5" customWidth="1"/>
    <col min="15108" max="15108" width="5.28515625" style="5" customWidth="1"/>
    <col min="15109" max="15109" width="5" style="5" customWidth="1"/>
    <col min="15110" max="15110" width="58.28515625" style="5" customWidth="1"/>
    <col min="15111" max="15111" width="22.140625" style="5" customWidth="1"/>
    <col min="15112" max="15112" width="22.28515625" style="5" customWidth="1"/>
    <col min="15113" max="15113" width="21.5703125" style="5" customWidth="1"/>
    <col min="15114" max="15115" width="19.42578125" style="5" customWidth="1"/>
    <col min="15116" max="15116" width="19.7109375" style="5" customWidth="1"/>
    <col min="15117" max="15118" width="19.5703125" style="5" customWidth="1"/>
    <col min="15119" max="15119" width="18.5703125" style="5" bestFit="1" customWidth="1"/>
    <col min="15120" max="15121" width="20.140625" style="5" bestFit="1" customWidth="1"/>
    <col min="15122" max="15122" width="20.5703125" style="5" customWidth="1"/>
    <col min="15123" max="15125" width="0" style="5" hidden="1" customWidth="1"/>
    <col min="15126" max="15126" width="21.5703125" style="5" customWidth="1"/>
    <col min="15127" max="15127" width="20.28515625" style="5" customWidth="1"/>
    <col min="15128" max="15128" width="22.28515625" style="5" bestFit="1" customWidth="1"/>
    <col min="15129" max="15360" width="21.140625" style="5"/>
    <col min="15361" max="15361" width="5.5703125" style="5" customWidth="1"/>
    <col min="15362" max="15362" width="5.7109375" style="5" customWidth="1"/>
    <col min="15363" max="15363" width="4.5703125" style="5" customWidth="1"/>
    <col min="15364" max="15364" width="5.28515625" style="5" customWidth="1"/>
    <col min="15365" max="15365" width="5" style="5" customWidth="1"/>
    <col min="15366" max="15366" width="58.28515625" style="5" customWidth="1"/>
    <col min="15367" max="15367" width="22.140625" style="5" customWidth="1"/>
    <col min="15368" max="15368" width="22.28515625" style="5" customWidth="1"/>
    <col min="15369" max="15369" width="21.5703125" style="5" customWidth="1"/>
    <col min="15370" max="15371" width="19.42578125" style="5" customWidth="1"/>
    <col min="15372" max="15372" width="19.7109375" style="5" customWidth="1"/>
    <col min="15373" max="15374" width="19.5703125" style="5" customWidth="1"/>
    <col min="15375" max="15375" width="18.5703125" style="5" bestFit="1" customWidth="1"/>
    <col min="15376" max="15377" width="20.140625" style="5" bestFit="1" customWidth="1"/>
    <col min="15378" max="15378" width="20.5703125" style="5" customWidth="1"/>
    <col min="15379" max="15381" width="0" style="5" hidden="1" customWidth="1"/>
    <col min="15382" max="15382" width="21.5703125" style="5" customWidth="1"/>
    <col min="15383" max="15383" width="20.28515625" style="5" customWidth="1"/>
    <col min="15384" max="15384" width="22.28515625" style="5" bestFit="1" customWidth="1"/>
    <col min="15385" max="15616" width="21.140625" style="5"/>
    <col min="15617" max="15617" width="5.5703125" style="5" customWidth="1"/>
    <col min="15618" max="15618" width="5.7109375" style="5" customWidth="1"/>
    <col min="15619" max="15619" width="4.5703125" style="5" customWidth="1"/>
    <col min="15620" max="15620" width="5.28515625" style="5" customWidth="1"/>
    <col min="15621" max="15621" width="5" style="5" customWidth="1"/>
    <col min="15622" max="15622" width="58.28515625" style="5" customWidth="1"/>
    <col min="15623" max="15623" width="22.140625" style="5" customWidth="1"/>
    <col min="15624" max="15624" width="22.28515625" style="5" customWidth="1"/>
    <col min="15625" max="15625" width="21.5703125" style="5" customWidth="1"/>
    <col min="15626" max="15627" width="19.42578125" style="5" customWidth="1"/>
    <col min="15628" max="15628" width="19.7109375" style="5" customWidth="1"/>
    <col min="15629" max="15630" width="19.5703125" style="5" customWidth="1"/>
    <col min="15631" max="15631" width="18.5703125" style="5" bestFit="1" customWidth="1"/>
    <col min="15632" max="15633" width="20.140625" style="5" bestFit="1" customWidth="1"/>
    <col min="15634" max="15634" width="20.5703125" style="5" customWidth="1"/>
    <col min="15635" max="15637" width="0" style="5" hidden="1" customWidth="1"/>
    <col min="15638" max="15638" width="21.5703125" style="5" customWidth="1"/>
    <col min="15639" max="15639" width="20.28515625" style="5" customWidth="1"/>
    <col min="15640" max="15640" width="22.28515625" style="5" bestFit="1" customWidth="1"/>
    <col min="15641" max="15872" width="21.140625" style="5"/>
    <col min="15873" max="15873" width="5.5703125" style="5" customWidth="1"/>
    <col min="15874" max="15874" width="5.7109375" style="5" customWidth="1"/>
    <col min="15875" max="15875" width="4.5703125" style="5" customWidth="1"/>
    <col min="15876" max="15876" width="5.28515625" style="5" customWidth="1"/>
    <col min="15877" max="15877" width="5" style="5" customWidth="1"/>
    <col min="15878" max="15878" width="58.28515625" style="5" customWidth="1"/>
    <col min="15879" max="15879" width="22.140625" style="5" customWidth="1"/>
    <col min="15880" max="15880" width="22.28515625" style="5" customWidth="1"/>
    <col min="15881" max="15881" width="21.5703125" style="5" customWidth="1"/>
    <col min="15882" max="15883" width="19.42578125" style="5" customWidth="1"/>
    <col min="15884" max="15884" width="19.7109375" style="5" customWidth="1"/>
    <col min="15885" max="15886" width="19.5703125" style="5" customWidth="1"/>
    <col min="15887" max="15887" width="18.5703125" style="5" bestFit="1" customWidth="1"/>
    <col min="15888" max="15889" width="20.140625" style="5" bestFit="1" customWidth="1"/>
    <col min="15890" max="15890" width="20.5703125" style="5" customWidth="1"/>
    <col min="15891" max="15893" width="0" style="5" hidden="1" customWidth="1"/>
    <col min="15894" max="15894" width="21.5703125" style="5" customWidth="1"/>
    <col min="15895" max="15895" width="20.28515625" style="5" customWidth="1"/>
    <col min="15896" max="15896" width="22.28515625" style="5" bestFit="1" customWidth="1"/>
    <col min="15897" max="16128" width="21.140625" style="5"/>
    <col min="16129" max="16129" width="5.5703125" style="5" customWidth="1"/>
    <col min="16130" max="16130" width="5.7109375" style="5" customWidth="1"/>
    <col min="16131" max="16131" width="4.5703125" style="5" customWidth="1"/>
    <col min="16132" max="16132" width="5.28515625" style="5" customWidth="1"/>
    <col min="16133" max="16133" width="5" style="5" customWidth="1"/>
    <col min="16134" max="16134" width="58.28515625" style="5" customWidth="1"/>
    <col min="16135" max="16135" width="22.140625" style="5" customWidth="1"/>
    <col min="16136" max="16136" width="22.28515625" style="5" customWidth="1"/>
    <col min="16137" max="16137" width="21.5703125" style="5" customWidth="1"/>
    <col min="16138" max="16139" width="19.42578125" style="5" customWidth="1"/>
    <col min="16140" max="16140" width="19.7109375" style="5" customWidth="1"/>
    <col min="16141" max="16142" width="19.5703125" style="5" customWidth="1"/>
    <col min="16143" max="16143" width="18.5703125" style="5" bestFit="1" customWidth="1"/>
    <col min="16144" max="16145" width="20.140625" style="5" bestFit="1" customWidth="1"/>
    <col min="16146" max="16146" width="20.5703125" style="5" customWidth="1"/>
    <col min="16147" max="16149" width="0" style="5" hidden="1" customWidth="1"/>
    <col min="16150" max="16150" width="21.5703125" style="5" customWidth="1"/>
    <col min="16151" max="16151" width="20.28515625" style="5" customWidth="1"/>
    <col min="16152" max="16152" width="22.28515625" style="5" bestFit="1" customWidth="1"/>
    <col min="16153" max="16384" width="21.140625" style="5"/>
  </cols>
  <sheetData>
    <row r="1" spans="1:29" ht="31.5" customHeight="1" x14ac:dyDescent="0.25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9" ht="27.75" customHeight="1" x14ac:dyDescent="0.25">
      <c r="A2" s="1"/>
      <c r="B2" s="6"/>
      <c r="C2" s="6"/>
      <c r="D2" s="6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9" ht="27.75" customHeight="1" x14ac:dyDescent="0.25">
      <c r="A3" s="1"/>
      <c r="B3" s="6"/>
      <c r="C3" s="6"/>
      <c r="D3" s="6"/>
      <c r="E3" s="8" t="s">
        <v>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9" ht="36.75" customHeight="1" x14ac:dyDescent="0.25">
      <c r="A4" s="1"/>
      <c r="B4" s="9"/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9" s="19" customFormat="1" ht="42.75" customHeight="1" x14ac:dyDescent="0.2">
      <c r="A5" s="11" t="s">
        <v>2</v>
      </c>
      <c r="B5" s="12" t="s">
        <v>3</v>
      </c>
      <c r="C5" s="11" t="s">
        <v>4</v>
      </c>
      <c r="D5" s="12" t="s">
        <v>5</v>
      </c>
      <c r="E5" s="11" t="s">
        <v>6</v>
      </c>
      <c r="F5" s="13" t="s">
        <v>7</v>
      </c>
      <c r="G5" s="14" t="s">
        <v>8</v>
      </c>
      <c r="H5" s="14" t="s">
        <v>9</v>
      </c>
      <c r="I5" s="14" t="s">
        <v>10</v>
      </c>
      <c r="J5" s="13" t="s">
        <v>11</v>
      </c>
      <c r="K5" s="15" t="s">
        <v>12</v>
      </c>
      <c r="L5" s="15" t="s">
        <v>13</v>
      </c>
      <c r="M5" s="15" t="s">
        <v>14</v>
      </c>
      <c r="N5" s="15" t="s">
        <v>15</v>
      </c>
      <c r="O5" s="15" t="s">
        <v>16</v>
      </c>
      <c r="P5" s="15" t="s">
        <v>17</v>
      </c>
      <c r="Q5" s="15" t="s">
        <v>18</v>
      </c>
      <c r="R5" s="15" t="s">
        <v>19</v>
      </c>
      <c r="S5" s="15" t="s">
        <v>20</v>
      </c>
      <c r="T5" s="15" t="s">
        <v>21</v>
      </c>
      <c r="U5" s="15" t="s">
        <v>22</v>
      </c>
      <c r="V5" s="16" t="s">
        <v>23</v>
      </c>
      <c r="W5" s="17"/>
      <c r="X5" s="18"/>
    </row>
    <row r="6" spans="1:29" s="26" customFormat="1" ht="23.25" customHeight="1" x14ac:dyDescent="0.2">
      <c r="A6" s="20"/>
      <c r="B6" s="6"/>
      <c r="C6" s="6"/>
      <c r="D6" s="6"/>
      <c r="E6" s="6"/>
      <c r="F6" s="20" t="s">
        <v>24</v>
      </c>
      <c r="G6" s="21">
        <f t="shared" ref="G6:U6" si="0">SUM(G7:G30)</f>
        <v>615550000</v>
      </c>
      <c r="H6" s="22">
        <f>SUM(H7:H30)</f>
        <v>0</v>
      </c>
      <c r="I6" s="23">
        <f t="shared" si="0"/>
        <v>615550000</v>
      </c>
      <c r="J6" s="24">
        <f t="shared" si="0"/>
        <v>41582734.300000004</v>
      </c>
      <c r="K6" s="24">
        <f t="shared" si="0"/>
        <v>46866086.720000006</v>
      </c>
      <c r="L6" s="24">
        <f t="shared" si="0"/>
        <v>50551761.240000002</v>
      </c>
      <c r="M6" s="24">
        <f t="shared" si="0"/>
        <v>50082541.059999995</v>
      </c>
      <c r="N6" s="24">
        <f t="shared" si="0"/>
        <v>46162820.290000007</v>
      </c>
      <c r="O6" s="24">
        <f t="shared" si="0"/>
        <v>46090444.670000002</v>
      </c>
      <c r="P6" s="24">
        <f t="shared" si="0"/>
        <v>40184206.5</v>
      </c>
      <c r="Q6" s="24">
        <f t="shared" si="0"/>
        <v>40184674.609999999</v>
      </c>
      <c r="R6" s="24">
        <f t="shared" si="0"/>
        <v>38490019.949999996</v>
      </c>
      <c r="S6" s="24">
        <f t="shared" si="0"/>
        <v>0</v>
      </c>
      <c r="T6" s="24">
        <f t="shared" si="0"/>
        <v>0</v>
      </c>
      <c r="U6" s="24">
        <f t="shared" si="0"/>
        <v>0</v>
      </c>
      <c r="V6" s="21">
        <f>SUM(J6:U6)</f>
        <v>400195289.34000003</v>
      </c>
      <c r="W6" s="25"/>
      <c r="X6" s="25"/>
    </row>
    <row r="7" spans="1:29" s="36" customFormat="1" ht="23.25" customHeight="1" x14ac:dyDescent="0.2">
      <c r="A7" s="27">
        <v>2</v>
      </c>
      <c r="B7" s="27">
        <v>1</v>
      </c>
      <c r="C7" s="27">
        <v>1</v>
      </c>
      <c r="D7" s="27">
        <v>1</v>
      </c>
      <c r="E7" s="28" t="s">
        <v>25</v>
      </c>
      <c r="F7" s="29" t="s">
        <v>26</v>
      </c>
      <c r="G7" s="30">
        <f>+'[1]PRESUP. EJEC. 2025'!C9</f>
        <v>261500000</v>
      </c>
      <c r="H7" s="31">
        <f>+'[1]PRESUP. EJEC. 2025'!D9</f>
        <v>-3000000</v>
      </c>
      <c r="I7" s="32">
        <f>+G7+H7</f>
        <v>258500000</v>
      </c>
      <c r="J7" s="31">
        <v>20462417.399999999</v>
      </c>
      <c r="K7" s="31">
        <f>20625500</f>
        <v>20625500</v>
      </c>
      <c r="L7" s="31">
        <f>20040500</f>
        <v>20040500</v>
      </c>
      <c r="M7" s="31">
        <v>20371000</v>
      </c>
      <c r="N7" s="31">
        <v>20256000</v>
      </c>
      <c r="O7" s="31">
        <v>20487000</v>
      </c>
      <c r="P7" s="31">
        <v>20343000</v>
      </c>
      <c r="Q7" s="31">
        <v>18913993.079999998</v>
      </c>
      <c r="R7" s="31">
        <v>18665783.57</v>
      </c>
      <c r="S7" s="31"/>
      <c r="T7" s="33"/>
      <c r="U7" s="31"/>
      <c r="V7" s="34">
        <f>SUM(J7:U7)</f>
        <v>180165194.05000001</v>
      </c>
      <c r="W7" s="35"/>
      <c r="X7" s="35"/>
      <c r="Y7" s="35"/>
      <c r="Z7" s="35"/>
      <c r="AA7" s="35"/>
      <c r="AB7" s="35"/>
    </row>
    <row r="8" spans="1:29" s="36" customFormat="1" ht="23.25" hidden="1" customHeight="1" x14ac:dyDescent="0.2">
      <c r="A8" s="27">
        <v>2</v>
      </c>
      <c r="B8" s="27">
        <v>1</v>
      </c>
      <c r="C8" s="27">
        <v>1</v>
      </c>
      <c r="D8" s="27">
        <v>2</v>
      </c>
      <c r="E8" s="28" t="s">
        <v>27</v>
      </c>
      <c r="F8" s="29" t="s">
        <v>28</v>
      </c>
      <c r="G8" s="30">
        <v>0</v>
      </c>
      <c r="H8" s="31">
        <f>+'[1]PRESUP. EJEC. 2025'!D11</f>
        <v>0</v>
      </c>
      <c r="I8" s="32">
        <f t="shared" ref="I8:I30" si="1">+G8+H8</f>
        <v>0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3"/>
      <c r="U8" s="31"/>
      <c r="V8" s="34">
        <f>SUM(J8:U8)</f>
        <v>0</v>
      </c>
      <c r="W8" s="35"/>
      <c r="X8" s="35"/>
      <c r="Y8" s="35"/>
      <c r="Z8" s="35"/>
      <c r="AA8" s="35"/>
      <c r="AB8" s="35"/>
    </row>
    <row r="9" spans="1:29" s="36" customFormat="1" ht="23.25" customHeight="1" x14ac:dyDescent="0.2">
      <c r="A9" s="27">
        <v>2</v>
      </c>
      <c r="B9" s="27">
        <v>1</v>
      </c>
      <c r="C9" s="27">
        <v>1</v>
      </c>
      <c r="D9" s="27">
        <v>2</v>
      </c>
      <c r="E9" s="28" t="s">
        <v>29</v>
      </c>
      <c r="F9" s="37" t="s">
        <v>30</v>
      </c>
      <c r="G9" s="30">
        <f>+'[1]PRESUP. EJEC. 2025'!C12</f>
        <v>39000000</v>
      </c>
      <c r="H9" s="38">
        <f>+'[1]PRESUP. EJEC. 2025'!D12</f>
        <v>-26000000</v>
      </c>
      <c r="I9" s="32">
        <f t="shared" si="1"/>
        <v>13000000</v>
      </c>
      <c r="J9" s="31">
        <v>0</v>
      </c>
      <c r="K9" s="31">
        <v>2366600</v>
      </c>
      <c r="L9" s="31">
        <v>5685600</v>
      </c>
      <c r="M9" s="31">
        <v>0</v>
      </c>
      <c r="N9" s="31">
        <v>480000</v>
      </c>
      <c r="O9" s="31">
        <v>62720</v>
      </c>
      <c r="P9" s="31">
        <v>0</v>
      </c>
      <c r="Q9" s="31">
        <v>0</v>
      </c>
      <c r="R9" s="31">
        <v>0</v>
      </c>
      <c r="S9" s="31"/>
      <c r="T9" s="33"/>
      <c r="U9" s="31"/>
      <c r="V9" s="34">
        <f t="shared" ref="V9:V84" si="2">SUM(J9:U9)</f>
        <v>8594920</v>
      </c>
      <c r="W9" s="35"/>
      <c r="X9" s="35"/>
      <c r="Y9" s="35"/>
      <c r="Z9" s="35"/>
      <c r="AA9" s="35"/>
      <c r="AB9" s="35"/>
    </row>
    <row r="10" spans="1:29" s="36" customFormat="1" ht="23.25" customHeight="1" x14ac:dyDescent="0.2">
      <c r="A10" s="27">
        <v>2</v>
      </c>
      <c r="B10" s="27">
        <v>1</v>
      </c>
      <c r="C10" s="27">
        <v>1</v>
      </c>
      <c r="D10" s="27">
        <v>2</v>
      </c>
      <c r="E10" s="28" t="s">
        <v>31</v>
      </c>
      <c r="F10" s="29" t="s">
        <v>32</v>
      </c>
      <c r="G10" s="30">
        <f>+'[1]PRESUP. EJEC. 2025'!C13</f>
        <v>71500000</v>
      </c>
      <c r="H10" s="39">
        <f>+'[1]PRESUP. EJEC. 2025'!D13</f>
        <v>16200000</v>
      </c>
      <c r="I10" s="32">
        <f>+G10+H10</f>
        <v>87700000</v>
      </c>
      <c r="J10" s="31">
        <v>9007000</v>
      </c>
      <c r="K10" s="31">
        <v>9436000</v>
      </c>
      <c r="L10" s="31">
        <v>8957000</v>
      </c>
      <c r="M10" s="31">
        <v>8908000</v>
      </c>
      <c r="N10" s="31">
        <v>8669000</v>
      </c>
      <c r="O10" s="31">
        <v>8988191</v>
      </c>
      <c r="P10" s="31">
        <v>9235919.2400000002</v>
      </c>
      <c r="Q10" s="31">
        <v>8446073.3699999992</v>
      </c>
      <c r="R10" s="31">
        <v>8392000</v>
      </c>
      <c r="S10" s="31"/>
      <c r="T10" s="33"/>
      <c r="U10" s="31"/>
      <c r="V10" s="34">
        <f>SUM(J10:U10)</f>
        <v>80039183.609999999</v>
      </c>
      <c r="W10" s="35"/>
      <c r="X10" s="35"/>
      <c r="Y10" s="35"/>
      <c r="Z10" s="35"/>
      <c r="AA10" s="35"/>
      <c r="AB10" s="35"/>
    </row>
    <row r="11" spans="1:29" s="36" customFormat="1" ht="23.25" customHeight="1" x14ac:dyDescent="0.2">
      <c r="A11" s="27">
        <v>2</v>
      </c>
      <c r="B11" s="27">
        <v>1</v>
      </c>
      <c r="C11" s="27">
        <v>1</v>
      </c>
      <c r="D11" s="27">
        <v>2</v>
      </c>
      <c r="E11" s="28" t="s">
        <v>33</v>
      </c>
      <c r="F11" s="29" t="s">
        <v>34</v>
      </c>
      <c r="G11" s="30">
        <f>+'[1]PRESUP. EJEC. 2025'!C14</f>
        <v>22300000</v>
      </c>
      <c r="H11" s="31">
        <f>+'[1]PRESUP. EJEC. 2025'!D14</f>
        <v>9800000</v>
      </c>
      <c r="I11" s="32">
        <f>+G11+H11</f>
        <v>32100000</v>
      </c>
      <c r="J11" s="31">
        <v>2920000</v>
      </c>
      <c r="K11" s="31">
        <v>2920000</v>
      </c>
      <c r="L11" s="31">
        <v>3664362</v>
      </c>
      <c r="M11" s="31">
        <v>8409070.8800000008</v>
      </c>
      <c r="N11" s="31">
        <v>5480070.8799999999</v>
      </c>
      <c r="O11" s="31">
        <v>4122996.77</v>
      </c>
      <c r="P11" s="31">
        <v>743000</v>
      </c>
      <c r="Q11" s="31">
        <v>1456000</v>
      </c>
      <c r="R11" s="31">
        <v>798000</v>
      </c>
      <c r="S11" s="31"/>
      <c r="T11" s="33"/>
      <c r="U11" s="31"/>
      <c r="V11" s="34">
        <f>SUM(J11:U11)</f>
        <v>30513500.530000001</v>
      </c>
      <c r="W11" s="35"/>
      <c r="X11" s="35"/>
      <c r="Y11" s="35"/>
      <c r="Z11" s="35"/>
      <c r="AA11" s="35"/>
      <c r="AB11" s="35"/>
    </row>
    <row r="12" spans="1:29" s="36" customFormat="1" ht="23.25" customHeight="1" x14ac:dyDescent="0.2">
      <c r="A12" s="27">
        <v>2</v>
      </c>
      <c r="B12" s="27">
        <v>1</v>
      </c>
      <c r="C12" s="27">
        <v>1</v>
      </c>
      <c r="D12" s="27">
        <v>2</v>
      </c>
      <c r="E12" s="28" t="s">
        <v>35</v>
      </c>
      <c r="F12" s="29" t="s">
        <v>36</v>
      </c>
      <c r="G12" s="30">
        <v>0</v>
      </c>
      <c r="H12" s="31">
        <v>3000000</v>
      </c>
      <c r="I12" s="32">
        <f>+G12+H12</f>
        <v>3000000</v>
      </c>
      <c r="J12" s="31">
        <v>0</v>
      </c>
      <c r="K12" s="31">
        <v>0</v>
      </c>
      <c r="L12" s="31">
        <v>0</v>
      </c>
      <c r="M12" s="31">
        <v>132000</v>
      </c>
      <c r="N12" s="31">
        <v>72000</v>
      </c>
      <c r="O12" s="31">
        <v>72000</v>
      </c>
      <c r="P12" s="31">
        <v>72000</v>
      </c>
      <c r="Q12" s="31">
        <v>72000</v>
      </c>
      <c r="R12" s="31">
        <v>72000</v>
      </c>
      <c r="S12" s="31"/>
      <c r="T12" s="33"/>
      <c r="U12" s="31"/>
      <c r="V12" s="34">
        <f>SUM(J12:U12)</f>
        <v>492000</v>
      </c>
      <c r="W12" s="35"/>
      <c r="X12" s="35"/>
      <c r="Y12" s="35"/>
      <c r="Z12" s="35"/>
      <c r="AA12" s="35"/>
      <c r="AB12" s="35"/>
    </row>
    <row r="13" spans="1:29" s="36" customFormat="1" ht="23.25" customHeight="1" x14ac:dyDescent="0.2">
      <c r="A13" s="27">
        <v>2</v>
      </c>
      <c r="B13" s="27">
        <v>1</v>
      </c>
      <c r="C13" s="27">
        <v>1</v>
      </c>
      <c r="D13" s="27">
        <v>3</v>
      </c>
      <c r="E13" s="28" t="s">
        <v>25</v>
      </c>
      <c r="F13" s="29" t="s">
        <v>37</v>
      </c>
      <c r="G13" s="30">
        <f>+'[1]PRESUP. EJEC. 2025'!C16</f>
        <v>34000000</v>
      </c>
      <c r="H13" s="31">
        <f>+'[1]PRESUP. EJEC. 2025'!D16</f>
        <v>0</v>
      </c>
      <c r="I13" s="32">
        <f t="shared" si="1"/>
        <v>34000000</v>
      </c>
      <c r="J13" s="31">
        <v>2676350</v>
      </c>
      <c r="K13" s="31">
        <v>2676350</v>
      </c>
      <c r="L13" s="31">
        <v>2676350</v>
      </c>
      <c r="M13" s="31">
        <v>2616350</v>
      </c>
      <c r="N13" s="31">
        <v>2616350</v>
      </c>
      <c r="O13" s="31">
        <v>2616350</v>
      </c>
      <c r="P13" s="31">
        <v>2616350</v>
      </c>
      <c r="Q13" s="31">
        <v>2616350</v>
      </c>
      <c r="R13" s="31">
        <v>2616350</v>
      </c>
      <c r="S13" s="31"/>
      <c r="T13" s="33"/>
      <c r="U13" s="31"/>
      <c r="V13" s="34">
        <f t="shared" si="2"/>
        <v>23727150</v>
      </c>
      <c r="W13" s="35"/>
      <c r="X13" s="25"/>
      <c r="Y13" s="25"/>
      <c r="Z13" s="25"/>
      <c r="AA13" s="25"/>
      <c r="AB13" s="25">
        <f>SUM(AB10:AB11)</f>
        <v>0</v>
      </c>
      <c r="AC13" s="25">
        <f>SUM(AC10:AC11)</f>
        <v>0</v>
      </c>
    </row>
    <row r="14" spans="1:29" s="36" customFormat="1" ht="23.25" customHeight="1" x14ac:dyDescent="0.2">
      <c r="A14" s="27">
        <v>2</v>
      </c>
      <c r="B14" s="27">
        <v>1</v>
      </c>
      <c r="C14" s="27">
        <v>1</v>
      </c>
      <c r="D14" s="27">
        <v>4</v>
      </c>
      <c r="E14" s="28" t="s">
        <v>25</v>
      </c>
      <c r="F14" s="40" t="s">
        <v>38</v>
      </c>
      <c r="G14" s="30">
        <f>+'[1]PRESUP. EJEC. 2025'!C17</f>
        <v>37450000</v>
      </c>
      <c r="H14" s="31">
        <f>+'[1]PRESUP. EJEC. 2025'!D17</f>
        <v>2500000</v>
      </c>
      <c r="I14" s="32">
        <f t="shared" si="1"/>
        <v>39950000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/>
      <c r="T14" s="33"/>
      <c r="U14" s="31"/>
      <c r="V14" s="34">
        <f t="shared" si="2"/>
        <v>0</v>
      </c>
      <c r="W14" s="35"/>
      <c r="X14" s="35"/>
      <c r="Y14" s="35"/>
      <c r="Z14" s="35"/>
      <c r="AA14" s="35"/>
      <c r="AB14" s="35"/>
    </row>
    <row r="15" spans="1:29" s="36" customFormat="1" ht="23.25" customHeight="1" x14ac:dyDescent="0.2">
      <c r="A15" s="27">
        <v>2</v>
      </c>
      <c r="B15" s="27">
        <v>1</v>
      </c>
      <c r="C15" s="27">
        <v>1</v>
      </c>
      <c r="D15" s="27">
        <v>5</v>
      </c>
      <c r="E15" s="28" t="s">
        <v>39</v>
      </c>
      <c r="F15" s="29" t="s">
        <v>40</v>
      </c>
      <c r="G15" s="30">
        <f>+'[1]PRESUP. EJEC. 2025'!C19</f>
        <v>2600000</v>
      </c>
      <c r="H15" s="31">
        <f>+'[1]PRESUP. EJEC. 2025'!D19</f>
        <v>0</v>
      </c>
      <c r="I15" s="32">
        <f t="shared" si="1"/>
        <v>2600000</v>
      </c>
      <c r="J15" s="31">
        <v>0</v>
      </c>
      <c r="K15" s="31">
        <v>0</v>
      </c>
      <c r="L15" s="31">
        <v>88000</v>
      </c>
      <c r="M15" s="31">
        <v>0</v>
      </c>
      <c r="N15" s="31">
        <v>0</v>
      </c>
      <c r="O15" s="31">
        <v>160590.68</v>
      </c>
      <c r="P15" s="31">
        <v>0</v>
      </c>
      <c r="Q15" s="31">
        <v>500000</v>
      </c>
      <c r="R15" s="31">
        <v>0</v>
      </c>
      <c r="S15" s="31"/>
      <c r="T15" s="33"/>
      <c r="U15" s="31"/>
      <c r="V15" s="34">
        <f t="shared" si="2"/>
        <v>748590.67999999993</v>
      </c>
      <c r="W15" s="35"/>
      <c r="X15" s="35"/>
      <c r="Y15" s="35"/>
      <c r="Z15" s="35"/>
      <c r="AA15" s="35"/>
      <c r="AB15" s="35"/>
    </row>
    <row r="16" spans="1:29" s="36" customFormat="1" ht="23.25" customHeight="1" x14ac:dyDescent="0.2">
      <c r="A16" s="27">
        <v>2</v>
      </c>
      <c r="B16" s="27">
        <v>1</v>
      </c>
      <c r="C16" s="27">
        <v>1</v>
      </c>
      <c r="D16" s="27">
        <v>6</v>
      </c>
      <c r="E16" s="28" t="s">
        <v>25</v>
      </c>
      <c r="F16" s="29" t="s">
        <v>41</v>
      </c>
      <c r="G16" s="30">
        <f>+'[1]PRESUP. EJEC. 2025'!C20</f>
        <v>1800000</v>
      </c>
      <c r="H16" s="31">
        <f>+'[1]PRESUP. EJEC. 2025'!D20</f>
        <v>0</v>
      </c>
      <c r="I16" s="32">
        <f t="shared" si="1"/>
        <v>1800000</v>
      </c>
      <c r="J16" s="31">
        <v>0</v>
      </c>
      <c r="K16" s="31">
        <v>0</v>
      </c>
      <c r="L16" s="31">
        <v>617766.49</v>
      </c>
      <c r="M16" s="31">
        <v>0</v>
      </c>
      <c r="N16" s="31">
        <v>0</v>
      </c>
      <c r="O16" s="31">
        <v>718735.58</v>
      </c>
      <c r="P16" s="31">
        <v>0</v>
      </c>
      <c r="Q16" s="31">
        <v>305952.92</v>
      </c>
      <c r="R16" s="31">
        <v>0</v>
      </c>
      <c r="S16" s="31"/>
      <c r="T16" s="33"/>
      <c r="U16" s="31"/>
      <c r="V16" s="34">
        <f t="shared" si="2"/>
        <v>1642454.9899999998</v>
      </c>
      <c r="W16" s="35"/>
      <c r="X16" s="35"/>
      <c r="Y16" s="35"/>
      <c r="Z16" s="35"/>
      <c r="AA16" s="35"/>
      <c r="AB16" s="35"/>
    </row>
    <row r="17" spans="1:28" s="36" customFormat="1" ht="23.25" customHeight="1" x14ac:dyDescent="0.2">
      <c r="A17" s="27">
        <v>2</v>
      </c>
      <c r="B17" s="27">
        <v>1</v>
      </c>
      <c r="C17" s="27">
        <v>2</v>
      </c>
      <c r="D17" s="27">
        <v>2</v>
      </c>
      <c r="E17" s="28" t="s">
        <v>25</v>
      </c>
      <c r="F17" s="37" t="s">
        <v>42</v>
      </c>
      <c r="G17" s="30">
        <f>+'[1]PRESUP. EJEC. 2025'!C22</f>
        <v>2900000</v>
      </c>
      <c r="H17" s="38">
        <f>+'[1]PRESUP. EJEC. 2025'!D22</f>
        <v>-1900000</v>
      </c>
      <c r="I17" s="32">
        <f t="shared" si="1"/>
        <v>1000000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/>
      <c r="T17" s="33"/>
      <c r="U17" s="31"/>
      <c r="V17" s="34">
        <f>SUM(J17:U17)</f>
        <v>0</v>
      </c>
      <c r="W17" s="35"/>
      <c r="X17" s="35"/>
      <c r="Y17" s="35"/>
      <c r="Z17" s="35"/>
      <c r="AA17" s="35"/>
      <c r="AB17" s="35"/>
    </row>
    <row r="18" spans="1:28" s="36" customFormat="1" ht="23.25" hidden="1" customHeight="1" x14ac:dyDescent="0.2">
      <c r="A18" s="27">
        <v>2</v>
      </c>
      <c r="B18" s="27">
        <v>1</v>
      </c>
      <c r="C18" s="27">
        <v>2</v>
      </c>
      <c r="D18" s="27">
        <v>2</v>
      </c>
      <c r="E18" s="28" t="s">
        <v>43</v>
      </c>
      <c r="F18" s="40" t="s">
        <v>44</v>
      </c>
      <c r="G18" s="30">
        <v>0</v>
      </c>
      <c r="H18" s="38">
        <v>0</v>
      </c>
      <c r="I18" s="32">
        <f t="shared" si="1"/>
        <v>0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3"/>
      <c r="U18" s="31"/>
      <c r="V18" s="34">
        <f>SUM(J18:U18)</f>
        <v>0</v>
      </c>
      <c r="W18" s="35"/>
      <c r="X18" s="35"/>
      <c r="Y18" s="35"/>
      <c r="Z18" s="35"/>
      <c r="AA18" s="35"/>
      <c r="AB18" s="35"/>
    </row>
    <row r="19" spans="1:28" s="36" customFormat="1" ht="23.25" customHeight="1" x14ac:dyDescent="0.2">
      <c r="A19" s="27">
        <v>2</v>
      </c>
      <c r="B19" s="27">
        <v>1</v>
      </c>
      <c r="C19" s="27">
        <v>2</v>
      </c>
      <c r="D19" s="27">
        <v>2</v>
      </c>
      <c r="E19" s="28" t="s">
        <v>45</v>
      </c>
      <c r="F19" s="37" t="s">
        <v>46</v>
      </c>
      <c r="G19" s="30">
        <f>+'[1]PRESUP. EJEC. 2025'!C24</f>
        <v>6000000</v>
      </c>
      <c r="H19" s="38">
        <f>+'[1]PRESUP. EJEC. 2025'!D24</f>
        <v>-2500000</v>
      </c>
      <c r="I19" s="32">
        <f>+G19+H19</f>
        <v>3500000</v>
      </c>
      <c r="J19" s="31">
        <v>0</v>
      </c>
      <c r="K19" s="31">
        <v>178000</v>
      </c>
      <c r="L19" s="31">
        <v>89000</v>
      </c>
      <c r="M19" s="31">
        <v>89000</v>
      </c>
      <c r="N19" s="31">
        <v>89000</v>
      </c>
      <c r="O19" s="31">
        <v>123000</v>
      </c>
      <c r="P19" s="31">
        <v>123000</v>
      </c>
      <c r="Q19" s="31">
        <v>104000</v>
      </c>
      <c r="R19" s="31">
        <v>104000</v>
      </c>
      <c r="S19" s="31"/>
      <c r="T19" s="33"/>
      <c r="U19" s="31"/>
      <c r="V19" s="34">
        <f>SUM(J19:U19)</f>
        <v>899000</v>
      </c>
      <c r="W19" s="35"/>
      <c r="X19" s="35"/>
      <c r="Y19" s="35"/>
      <c r="Z19" s="35"/>
      <c r="AA19" s="35"/>
      <c r="AB19" s="35"/>
    </row>
    <row r="20" spans="1:28" s="36" customFormat="1" ht="23.25" customHeight="1" x14ac:dyDescent="0.2">
      <c r="A20" s="27">
        <v>2</v>
      </c>
      <c r="B20" s="27">
        <v>1</v>
      </c>
      <c r="C20" s="27">
        <v>2</v>
      </c>
      <c r="D20" s="27">
        <v>2</v>
      </c>
      <c r="E20" s="28" t="s">
        <v>27</v>
      </c>
      <c r="F20" s="37" t="s">
        <v>47</v>
      </c>
      <c r="G20" s="30">
        <f>+'[1]PRESUP. EJEC. 2025'!C25</f>
        <v>14200000</v>
      </c>
      <c r="H20" s="38">
        <f>+'[1]PRESUP. EJEC. 2025'!D25</f>
        <v>1900000</v>
      </c>
      <c r="I20" s="32">
        <f t="shared" si="1"/>
        <v>16100000</v>
      </c>
      <c r="J20" s="31">
        <v>1535500</v>
      </c>
      <c r="K20" s="31">
        <v>1589500</v>
      </c>
      <c r="L20" s="31">
        <v>1624500</v>
      </c>
      <c r="M20" s="31">
        <v>1660500</v>
      </c>
      <c r="N20" s="31">
        <v>1660500</v>
      </c>
      <c r="O20" s="31">
        <v>1699500</v>
      </c>
      <c r="P20" s="31">
        <v>1720500</v>
      </c>
      <c r="Q20" s="31">
        <v>1755500</v>
      </c>
      <c r="R20" s="31">
        <v>1675500</v>
      </c>
      <c r="S20" s="31"/>
      <c r="T20" s="33"/>
      <c r="U20" s="31"/>
      <c r="V20" s="34">
        <f t="shared" si="2"/>
        <v>14921500</v>
      </c>
      <c r="W20" s="35"/>
      <c r="X20" s="35"/>
      <c r="Y20" s="35"/>
      <c r="Z20" s="35"/>
      <c r="AA20" s="35"/>
      <c r="AB20" s="35"/>
    </row>
    <row r="21" spans="1:28" s="36" customFormat="1" ht="23.25" customHeight="1" x14ac:dyDescent="0.2">
      <c r="A21" s="27">
        <v>2</v>
      </c>
      <c r="B21" s="27">
        <v>1</v>
      </c>
      <c r="C21" s="27">
        <v>2</v>
      </c>
      <c r="D21" s="27">
        <v>2</v>
      </c>
      <c r="E21" s="28" t="s">
        <v>29</v>
      </c>
      <c r="F21" s="37" t="s">
        <v>48</v>
      </c>
      <c r="G21" s="30">
        <f>+'[1]PRESUP. EJEC. 2025'!C26</f>
        <v>15900000</v>
      </c>
      <c r="H21" s="38">
        <f>+'[1]PRESUP. EJEC. 2025'!D26</f>
        <v>0</v>
      </c>
      <c r="I21" s="32">
        <f t="shared" si="1"/>
        <v>15900000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/>
      <c r="T21" s="33"/>
      <c r="U21" s="31"/>
      <c r="V21" s="34">
        <f t="shared" si="2"/>
        <v>0</v>
      </c>
      <c r="W21" s="35"/>
      <c r="X21" s="35"/>
      <c r="Y21" s="35"/>
      <c r="Z21" s="35"/>
      <c r="AA21" s="35"/>
      <c r="AB21" s="35"/>
    </row>
    <row r="22" spans="1:28" s="36" customFormat="1" ht="23.25" customHeight="1" x14ac:dyDescent="0.2">
      <c r="A22" s="27">
        <v>2</v>
      </c>
      <c r="B22" s="27">
        <v>1</v>
      </c>
      <c r="C22" s="27">
        <v>2</v>
      </c>
      <c r="D22" s="27">
        <v>2</v>
      </c>
      <c r="E22" s="28" t="s">
        <v>31</v>
      </c>
      <c r="F22" s="37" t="s">
        <v>49</v>
      </c>
      <c r="G22" s="30">
        <f>+'[1]PRESUP. EJEC. 2025'!C27</f>
        <v>3800000</v>
      </c>
      <c r="H22" s="38">
        <f>+'[1]PRESUP. EJEC. 2025'!D27</f>
        <v>0</v>
      </c>
      <c r="I22" s="32">
        <f t="shared" si="1"/>
        <v>3800000</v>
      </c>
      <c r="J22" s="31">
        <v>0</v>
      </c>
      <c r="K22" s="31">
        <v>0</v>
      </c>
      <c r="L22" s="31">
        <v>0</v>
      </c>
      <c r="M22" s="4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/>
      <c r="T22" s="33"/>
      <c r="U22" s="31"/>
      <c r="V22" s="34">
        <f t="shared" si="2"/>
        <v>0</v>
      </c>
      <c r="W22" s="35"/>
      <c r="X22" s="35"/>
      <c r="Y22" s="35"/>
      <c r="Z22" s="35"/>
      <c r="AA22" s="35"/>
      <c r="AB22" s="35"/>
    </row>
    <row r="23" spans="1:28" s="36" customFormat="1" ht="23.25" customHeight="1" x14ac:dyDescent="0.2">
      <c r="A23" s="27">
        <v>2</v>
      </c>
      <c r="B23" s="27">
        <v>1</v>
      </c>
      <c r="C23" s="27">
        <v>2</v>
      </c>
      <c r="D23" s="27">
        <v>2</v>
      </c>
      <c r="E23" s="28" t="s">
        <v>50</v>
      </c>
      <c r="F23" s="42" t="s">
        <v>51</v>
      </c>
      <c r="G23" s="30">
        <f>+'[1]PRESUP. EJEC. 2025'!C28</f>
        <v>10250000</v>
      </c>
      <c r="H23" s="38">
        <f>+'[1]PRESUP. EJEC. 2025'!D28</f>
        <v>0</v>
      </c>
      <c r="I23" s="32">
        <f t="shared" si="1"/>
        <v>10250000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/>
      <c r="T23" s="31"/>
      <c r="U23" s="31"/>
      <c r="V23" s="34">
        <f t="shared" si="2"/>
        <v>0</v>
      </c>
      <c r="W23" s="35"/>
      <c r="X23" s="35"/>
      <c r="Y23" s="35"/>
      <c r="Z23" s="35"/>
      <c r="AA23" s="35"/>
      <c r="AB23" s="35"/>
    </row>
    <row r="24" spans="1:28" s="36" customFormat="1" ht="23.25" customHeight="1" x14ac:dyDescent="0.2">
      <c r="A24" s="27">
        <v>2</v>
      </c>
      <c r="B24" s="27">
        <v>1</v>
      </c>
      <c r="C24" s="27">
        <v>3</v>
      </c>
      <c r="D24" s="27">
        <v>1</v>
      </c>
      <c r="E24" s="28" t="s">
        <v>25</v>
      </c>
      <c r="F24" s="29" t="s">
        <v>52</v>
      </c>
      <c r="G24" s="30">
        <f>+'[1]PRESUP. EJEC. 2025'!C30</f>
        <v>20000000</v>
      </c>
      <c r="H24" s="31">
        <f>+'[1]PRESUP. EJEC. 2025'!D30</f>
        <v>0</v>
      </c>
      <c r="I24" s="32">
        <f t="shared" si="1"/>
        <v>20000000</v>
      </c>
      <c r="J24" s="31">
        <v>0</v>
      </c>
      <c r="K24" s="31">
        <v>1680000</v>
      </c>
      <c r="L24" s="31">
        <v>1640000</v>
      </c>
      <c r="M24" s="31">
        <v>1400000</v>
      </c>
      <c r="N24" s="31">
        <v>1160000</v>
      </c>
      <c r="O24" s="31">
        <v>1520000</v>
      </c>
      <c r="P24" s="31">
        <v>320000</v>
      </c>
      <c r="Q24" s="31">
        <v>1240000</v>
      </c>
      <c r="R24" s="31">
        <v>1480000</v>
      </c>
      <c r="S24" s="31"/>
      <c r="T24" s="33"/>
      <c r="U24" s="31"/>
      <c r="V24" s="34">
        <f t="shared" si="2"/>
        <v>10440000</v>
      </c>
      <c r="W24" s="35"/>
      <c r="X24" s="35"/>
      <c r="Y24" s="35"/>
      <c r="Z24" s="35"/>
      <c r="AA24" s="35"/>
      <c r="AB24" s="35"/>
    </row>
    <row r="25" spans="1:28" s="36" customFormat="1" ht="23.25" customHeight="1" x14ac:dyDescent="0.2">
      <c r="A25" s="27">
        <v>2</v>
      </c>
      <c r="B25" s="27">
        <v>1</v>
      </c>
      <c r="C25" s="27">
        <v>3</v>
      </c>
      <c r="D25" s="27">
        <v>2</v>
      </c>
      <c r="E25" s="28" t="s">
        <v>25</v>
      </c>
      <c r="F25" s="29" t="s">
        <v>53</v>
      </c>
      <c r="G25" s="30">
        <f>+'[1]PRESUP. EJEC. 2025'!C32</f>
        <v>3300000</v>
      </c>
      <c r="H25" s="31">
        <f>+'[1]PRESUP. EJEC. 2025'!D32</f>
        <v>0</v>
      </c>
      <c r="I25" s="32">
        <f t="shared" si="1"/>
        <v>3300000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22212.12</v>
      </c>
      <c r="P25" s="31">
        <v>4500</v>
      </c>
      <c r="Q25" s="31">
        <v>0</v>
      </c>
      <c r="R25" s="31">
        <v>0</v>
      </c>
      <c r="S25" s="31"/>
      <c r="T25" s="33"/>
      <c r="U25" s="31"/>
      <c r="V25" s="34">
        <f t="shared" si="2"/>
        <v>26712.12</v>
      </c>
      <c r="W25" s="35"/>
      <c r="X25" s="35"/>
      <c r="Y25" s="35"/>
      <c r="Z25" s="35"/>
      <c r="AA25" s="35"/>
      <c r="AB25" s="35"/>
    </row>
    <row r="26" spans="1:28" s="36" customFormat="1" ht="23.25" hidden="1" customHeight="1" x14ac:dyDescent="0.2">
      <c r="A26" s="27">
        <v>2</v>
      </c>
      <c r="B26" s="27">
        <v>1</v>
      </c>
      <c r="C26" s="27">
        <v>4</v>
      </c>
      <c r="D26" s="27">
        <v>2</v>
      </c>
      <c r="E26" s="28" t="s">
        <v>43</v>
      </c>
      <c r="F26" s="29" t="s">
        <v>54</v>
      </c>
      <c r="G26" s="30">
        <f>+'[1]PRESUP. EJEC. 2025'!C34</f>
        <v>0</v>
      </c>
      <c r="H26" s="31">
        <f>+'[1]PRESUP. EJEC. 2025'!D34</f>
        <v>0</v>
      </c>
      <c r="I26" s="32">
        <f t="shared" si="1"/>
        <v>0</v>
      </c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3"/>
      <c r="U26" s="31"/>
      <c r="V26" s="34">
        <f t="shared" si="2"/>
        <v>0</v>
      </c>
      <c r="W26" s="35"/>
      <c r="X26" s="35"/>
    </row>
    <row r="27" spans="1:28" s="36" customFormat="1" ht="23.25" customHeight="1" x14ac:dyDescent="0.2">
      <c r="A27" s="27">
        <v>2</v>
      </c>
      <c r="B27" s="27">
        <v>1</v>
      </c>
      <c r="C27" s="27">
        <v>4</v>
      </c>
      <c r="D27" s="27">
        <v>2</v>
      </c>
      <c r="E27" s="28" t="s">
        <v>45</v>
      </c>
      <c r="F27" s="29" t="s">
        <v>55</v>
      </c>
      <c r="G27" s="30">
        <f>+'[1]PRESUP. EJEC. 2025'!C35</f>
        <v>700000</v>
      </c>
      <c r="H27" s="31">
        <f>+'[1]PRESUP. EJEC. 2025'!D35</f>
        <v>0</v>
      </c>
      <c r="I27" s="32">
        <f t="shared" si="1"/>
        <v>700000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/>
      <c r="T27" s="33"/>
      <c r="U27" s="31"/>
      <c r="V27" s="34">
        <f t="shared" si="2"/>
        <v>0</v>
      </c>
      <c r="W27" s="35"/>
      <c r="X27" s="35"/>
    </row>
    <row r="28" spans="1:28" s="36" customFormat="1" ht="23.25" customHeight="1" x14ac:dyDescent="0.2">
      <c r="A28" s="27">
        <v>2</v>
      </c>
      <c r="B28" s="27">
        <v>1</v>
      </c>
      <c r="C28" s="27">
        <v>5</v>
      </c>
      <c r="D28" s="27">
        <v>1</v>
      </c>
      <c r="E28" s="28" t="s">
        <v>25</v>
      </c>
      <c r="F28" s="29" t="s">
        <v>56</v>
      </c>
      <c r="G28" s="30">
        <f>+'[1]PRESUP. EJEC. 2025'!C37</f>
        <v>31550000</v>
      </c>
      <c r="H28" s="31">
        <f>+'[1]PRESUP. EJEC. 2025'!D37</f>
        <v>0</v>
      </c>
      <c r="I28" s="32">
        <f t="shared" si="1"/>
        <v>31550000</v>
      </c>
      <c r="J28" s="31">
        <v>2324548.13</v>
      </c>
      <c r="K28" s="31">
        <v>2520592.4900000002</v>
      </c>
      <c r="L28" s="31">
        <v>3977535.54</v>
      </c>
      <c r="M28" s="31">
        <v>3027158.34</v>
      </c>
      <c r="N28" s="31">
        <v>2649402.4900000002</v>
      </c>
      <c r="O28" s="31">
        <v>2563817.7599999998</v>
      </c>
      <c r="P28" s="31">
        <v>2336094.69</v>
      </c>
      <c r="Q28" s="31">
        <v>2228076.21</v>
      </c>
      <c r="R28" s="31">
        <v>2186434.0499999998</v>
      </c>
      <c r="S28" s="31"/>
      <c r="T28" s="33"/>
      <c r="U28" s="31"/>
      <c r="V28" s="34">
        <f t="shared" si="2"/>
        <v>23813659.700000003</v>
      </c>
      <c r="W28" s="35"/>
      <c r="X28" s="35"/>
    </row>
    <row r="29" spans="1:28" s="36" customFormat="1" ht="23.25" customHeight="1" x14ac:dyDescent="0.2">
      <c r="A29" s="27">
        <v>2</v>
      </c>
      <c r="B29" s="27">
        <v>1</v>
      </c>
      <c r="C29" s="27">
        <v>5</v>
      </c>
      <c r="D29" s="27">
        <v>2</v>
      </c>
      <c r="E29" s="28" t="s">
        <v>25</v>
      </c>
      <c r="F29" s="29" t="s">
        <v>57</v>
      </c>
      <c r="G29" s="30">
        <f>+'[1]PRESUP. EJEC. 2025'!C38</f>
        <v>31550000</v>
      </c>
      <c r="H29" s="31">
        <f>+'[1]PRESUP. EJEC. 2025'!D38</f>
        <v>0</v>
      </c>
      <c r="I29" s="32">
        <f t="shared" si="1"/>
        <v>31550000</v>
      </c>
      <c r="J29" s="31">
        <v>2335386.4900000002</v>
      </c>
      <c r="K29" s="31">
        <v>2531707.35</v>
      </c>
      <c r="L29" s="31">
        <v>1142813.5900000001</v>
      </c>
      <c r="M29" s="31">
        <v>3038851.37</v>
      </c>
      <c r="N29" s="31">
        <v>2658749.88</v>
      </c>
      <c r="O29" s="31">
        <v>2573341.17</v>
      </c>
      <c r="P29" s="31">
        <v>2345263.62</v>
      </c>
      <c r="Q29" s="31">
        <v>2237117.08</v>
      </c>
      <c r="R29" s="31">
        <v>2195318.59</v>
      </c>
      <c r="S29" s="31"/>
      <c r="T29" s="33"/>
      <c r="U29" s="31"/>
      <c r="V29" s="34">
        <f t="shared" si="2"/>
        <v>21058549.139999997</v>
      </c>
      <c r="W29" s="35"/>
      <c r="X29" s="35"/>
    </row>
    <row r="30" spans="1:28" s="36" customFormat="1" ht="23.25" customHeight="1" x14ac:dyDescent="0.2">
      <c r="A30" s="27">
        <v>2</v>
      </c>
      <c r="B30" s="27">
        <v>1</v>
      </c>
      <c r="C30" s="27">
        <v>5</v>
      </c>
      <c r="D30" s="27">
        <v>3</v>
      </c>
      <c r="E30" s="28" t="s">
        <v>25</v>
      </c>
      <c r="F30" s="29" t="s">
        <v>58</v>
      </c>
      <c r="G30" s="30">
        <f>+'[1]PRESUP. EJEC. 2025'!C39</f>
        <v>5250000</v>
      </c>
      <c r="H30" s="31">
        <f>+'[1]PRESUP. EJEC. 2025'!D39</f>
        <v>0</v>
      </c>
      <c r="I30" s="32">
        <f t="shared" si="1"/>
        <v>5250000</v>
      </c>
      <c r="J30" s="31">
        <v>321532.28000000003</v>
      </c>
      <c r="K30" s="31">
        <v>341836.88</v>
      </c>
      <c r="L30" s="31">
        <v>348333.62</v>
      </c>
      <c r="M30" s="31">
        <v>430610.47</v>
      </c>
      <c r="N30" s="31">
        <v>371747.04</v>
      </c>
      <c r="O30" s="31">
        <v>359989.59</v>
      </c>
      <c r="P30" s="31">
        <v>324578.95</v>
      </c>
      <c r="Q30" s="31">
        <v>309611.95</v>
      </c>
      <c r="R30" s="31">
        <v>304633.74</v>
      </c>
      <c r="S30" s="31"/>
      <c r="T30" s="33"/>
      <c r="U30" s="31"/>
      <c r="V30" s="34">
        <f t="shared" si="2"/>
        <v>3112874.5200000005</v>
      </c>
      <c r="W30" s="35"/>
      <c r="X30" s="35"/>
    </row>
    <row r="31" spans="1:28" s="36" customFormat="1" ht="11.25" customHeight="1" x14ac:dyDescent="0.2">
      <c r="A31" s="27"/>
      <c r="B31" s="29"/>
      <c r="C31" s="29"/>
      <c r="D31" s="29"/>
      <c r="E31" s="29"/>
      <c r="F31" s="29"/>
      <c r="G31" s="31"/>
      <c r="H31" s="31"/>
      <c r="I31" s="32"/>
      <c r="J31" s="29"/>
      <c r="K31" s="31"/>
      <c r="L31" s="31"/>
      <c r="M31" s="31"/>
      <c r="N31" s="31"/>
      <c r="O31" s="31"/>
      <c r="P31" s="31"/>
      <c r="Q31" s="31"/>
      <c r="R31" s="31"/>
      <c r="S31" s="31"/>
      <c r="T31" s="33"/>
      <c r="U31" s="31"/>
      <c r="V31" s="34"/>
      <c r="W31" s="35"/>
      <c r="X31" s="35"/>
    </row>
    <row r="32" spans="1:28" s="36" customFormat="1" ht="23.25" customHeight="1" x14ac:dyDescent="0.2">
      <c r="A32" s="20"/>
      <c r="B32" s="20"/>
      <c r="C32" s="20"/>
      <c r="D32" s="20"/>
      <c r="E32" s="20"/>
      <c r="F32" s="20" t="s">
        <v>59</v>
      </c>
      <c r="G32" s="24">
        <f t="shared" ref="G32:U32" si="3">SUM(G33:G84)</f>
        <v>105990000</v>
      </c>
      <c r="H32" s="24">
        <f>SUM(H33:H84)</f>
        <v>30047425.730000004</v>
      </c>
      <c r="I32" s="43">
        <f t="shared" si="3"/>
        <v>136037425.73000002</v>
      </c>
      <c r="J32" s="24">
        <f t="shared" si="3"/>
        <v>1130663.9100000001</v>
      </c>
      <c r="K32" s="21">
        <f t="shared" si="3"/>
        <v>3990074.42</v>
      </c>
      <c r="L32" s="21">
        <f>SUM(L33:L84)</f>
        <v>9908911.5199999996</v>
      </c>
      <c r="M32" s="21">
        <f t="shared" si="3"/>
        <v>16360259.969999999</v>
      </c>
      <c r="N32" s="21">
        <f t="shared" si="3"/>
        <v>6749150.71</v>
      </c>
      <c r="O32" s="21">
        <f t="shared" si="3"/>
        <v>8041025.79</v>
      </c>
      <c r="P32" s="21">
        <f t="shared" si="3"/>
        <v>5790537.3700000001</v>
      </c>
      <c r="Q32" s="21">
        <f t="shared" si="3"/>
        <v>7759317.1000000006</v>
      </c>
      <c r="R32" s="21">
        <f t="shared" si="3"/>
        <v>6969144.4699999997</v>
      </c>
      <c r="S32" s="21">
        <f t="shared" si="3"/>
        <v>0</v>
      </c>
      <c r="T32" s="22">
        <f t="shared" si="3"/>
        <v>0</v>
      </c>
      <c r="U32" s="21">
        <f t="shared" si="3"/>
        <v>0</v>
      </c>
      <c r="V32" s="24">
        <f>SUM(J32:U32)</f>
        <v>66699085.259999998</v>
      </c>
      <c r="W32" s="35"/>
      <c r="X32" s="35"/>
    </row>
    <row r="33" spans="1:24" s="36" customFormat="1" ht="23.25" customHeight="1" x14ac:dyDescent="0.2">
      <c r="A33" s="27">
        <v>2</v>
      </c>
      <c r="B33" s="27">
        <v>2</v>
      </c>
      <c r="C33" s="27">
        <v>1</v>
      </c>
      <c r="D33" s="27">
        <v>2</v>
      </c>
      <c r="E33" s="28" t="s">
        <v>25</v>
      </c>
      <c r="F33" s="29" t="s">
        <v>60</v>
      </c>
      <c r="G33" s="30">
        <f>+'[1]PRESUP. EJEC. 2025'!C43</f>
        <v>3500000</v>
      </c>
      <c r="H33" s="31">
        <f>+'[1]PRESUP. EJEC. 2025'!D43</f>
        <v>900000</v>
      </c>
      <c r="I33" s="32">
        <f t="shared" ref="I33:I84" si="4">+G33+H33</f>
        <v>4400000</v>
      </c>
      <c r="J33" s="34">
        <v>0</v>
      </c>
      <c r="K33" s="31">
        <v>724906.86</v>
      </c>
      <c r="L33" s="31">
        <v>341433.94</v>
      </c>
      <c r="M33" s="31">
        <v>258364.29</v>
      </c>
      <c r="N33" s="31">
        <v>274335.35999999999</v>
      </c>
      <c r="O33" s="31">
        <v>277046.51</v>
      </c>
      <c r="P33" s="31">
        <v>380812.91</v>
      </c>
      <c r="Q33" s="31">
        <v>301271.07</v>
      </c>
      <c r="R33" s="31">
        <v>311892.52</v>
      </c>
      <c r="S33" s="31"/>
      <c r="T33" s="33"/>
      <c r="U33" s="31"/>
      <c r="V33" s="34">
        <f t="shared" si="2"/>
        <v>2870063.46</v>
      </c>
      <c r="W33" s="35"/>
      <c r="X33" s="35"/>
    </row>
    <row r="34" spans="1:24" s="36" customFormat="1" ht="23.25" customHeight="1" x14ac:dyDescent="0.2">
      <c r="A34" s="27">
        <v>2</v>
      </c>
      <c r="B34" s="27">
        <v>2</v>
      </c>
      <c r="C34" s="27">
        <v>1</v>
      </c>
      <c r="D34" s="27">
        <v>3</v>
      </c>
      <c r="E34" s="28" t="s">
        <v>25</v>
      </c>
      <c r="F34" s="29" t="s">
        <v>61</v>
      </c>
      <c r="G34" s="30">
        <f>+'[1]PRESUP. EJEC. 2025'!C44</f>
        <v>400000</v>
      </c>
      <c r="H34" s="31">
        <f>+'[1]PRESUP. EJEC. 2025'!D44</f>
        <v>4000000</v>
      </c>
      <c r="I34" s="32">
        <f t="shared" si="4"/>
        <v>4400000</v>
      </c>
      <c r="J34" s="34">
        <v>0</v>
      </c>
      <c r="K34" s="31">
        <v>317252.28000000003</v>
      </c>
      <c r="L34" s="31">
        <v>651252.13</v>
      </c>
      <c r="M34" s="31">
        <v>317013.32</v>
      </c>
      <c r="N34" s="31">
        <v>313189.49</v>
      </c>
      <c r="O34" s="31">
        <v>325644.90999999997</v>
      </c>
      <c r="P34" s="31">
        <v>325792.87</v>
      </c>
      <c r="Q34" s="31">
        <v>0</v>
      </c>
      <c r="R34" s="31">
        <v>50886.6</v>
      </c>
      <c r="S34" s="31"/>
      <c r="T34" s="33"/>
      <c r="U34" s="31"/>
      <c r="V34" s="34">
        <f t="shared" si="2"/>
        <v>2301031.6</v>
      </c>
      <c r="W34" s="35"/>
      <c r="X34" s="35"/>
    </row>
    <row r="35" spans="1:24" s="36" customFormat="1" ht="23.25" customHeight="1" x14ac:dyDescent="0.2">
      <c r="A35" s="27">
        <v>2</v>
      </c>
      <c r="B35" s="27">
        <v>2</v>
      </c>
      <c r="C35" s="27">
        <v>1</v>
      </c>
      <c r="D35" s="27">
        <v>5</v>
      </c>
      <c r="E35" s="28" t="s">
        <v>25</v>
      </c>
      <c r="F35" s="29" t="s">
        <v>62</v>
      </c>
      <c r="G35" s="30">
        <f>+'[1]PRESUP. EJEC. 2025'!C45</f>
        <v>2000000</v>
      </c>
      <c r="H35" s="31">
        <f>+'[1]PRESUP. EJEC. 2025'!D45</f>
        <v>2100000</v>
      </c>
      <c r="I35" s="32">
        <f t="shared" si="4"/>
        <v>4100000</v>
      </c>
      <c r="J35" s="34">
        <v>0</v>
      </c>
      <c r="K35" s="31">
        <v>696849.44</v>
      </c>
      <c r="L35" s="31">
        <v>347352.88</v>
      </c>
      <c r="M35" s="31">
        <v>337591.14</v>
      </c>
      <c r="N35" s="31">
        <v>337181.94</v>
      </c>
      <c r="O35" s="31">
        <v>340437.59</v>
      </c>
      <c r="P35" s="31">
        <v>340367.84</v>
      </c>
      <c r="Q35" s="31">
        <v>334132.53999999998</v>
      </c>
      <c r="R35" s="31">
        <v>526714.72</v>
      </c>
      <c r="S35" s="31"/>
      <c r="T35" s="33"/>
      <c r="U35" s="31"/>
      <c r="V35" s="34">
        <f t="shared" si="2"/>
        <v>3260628.09</v>
      </c>
      <c r="W35" s="35"/>
      <c r="X35" s="35"/>
    </row>
    <row r="36" spans="1:24" s="36" customFormat="1" ht="23.25" customHeight="1" x14ac:dyDescent="0.2">
      <c r="A36" s="27">
        <v>2</v>
      </c>
      <c r="B36" s="27">
        <v>2</v>
      </c>
      <c r="C36" s="27">
        <v>1</v>
      </c>
      <c r="D36" s="27">
        <v>6</v>
      </c>
      <c r="E36" s="28" t="s">
        <v>25</v>
      </c>
      <c r="F36" s="29" t="s">
        <v>63</v>
      </c>
      <c r="G36" s="30">
        <f>+'[1]PRESUP. EJEC. 2025'!C46</f>
        <v>5000000</v>
      </c>
      <c r="H36" s="31">
        <f>+'[1]PRESUP. EJEC. 2025'!D46</f>
        <v>0</v>
      </c>
      <c r="I36" s="32">
        <f t="shared" si="4"/>
        <v>5000000</v>
      </c>
      <c r="J36" s="34">
        <v>461925.05</v>
      </c>
      <c r="K36" s="31">
        <v>446586.65</v>
      </c>
      <c r="L36" s="31">
        <v>477263.45</v>
      </c>
      <c r="M36" s="31">
        <v>470689.85</v>
      </c>
      <c r="N36" s="31">
        <v>560529.05000000005</v>
      </c>
      <c r="O36" s="31">
        <v>505749.05</v>
      </c>
      <c r="P36" s="31">
        <v>551764.25</v>
      </c>
      <c r="Q36" s="31">
        <v>571485.05000000005</v>
      </c>
      <c r="R36" s="31">
        <v>610926.65</v>
      </c>
      <c r="S36" s="31"/>
      <c r="T36" s="33"/>
      <c r="U36" s="31"/>
      <c r="V36" s="34">
        <f>SUM(J36:U36)</f>
        <v>4656919.05</v>
      </c>
      <c r="W36" s="35"/>
      <c r="X36" s="35"/>
    </row>
    <row r="37" spans="1:24" s="36" customFormat="1" ht="23.25" customHeight="1" x14ac:dyDescent="0.2">
      <c r="A37" s="27">
        <v>2</v>
      </c>
      <c r="B37" s="27">
        <v>2</v>
      </c>
      <c r="C37" s="27">
        <v>1</v>
      </c>
      <c r="D37" s="27">
        <v>7</v>
      </c>
      <c r="E37" s="28" t="s">
        <v>25</v>
      </c>
      <c r="F37" s="29" t="s">
        <v>64</v>
      </c>
      <c r="G37" s="30">
        <f>+'[1]PRESUP. EJEC. 2025'!C47</f>
        <v>500000</v>
      </c>
      <c r="H37" s="31">
        <f>+'[1]PRESUP. EJEC. 2025'!D47</f>
        <v>0</v>
      </c>
      <c r="I37" s="32">
        <f t="shared" si="4"/>
        <v>500000</v>
      </c>
      <c r="J37" s="34">
        <v>0</v>
      </c>
      <c r="K37" s="31">
        <v>22620</v>
      </c>
      <c r="L37" s="31">
        <v>13516.8</v>
      </c>
      <c r="M37" s="31">
        <v>0</v>
      </c>
      <c r="N37" s="31">
        <v>22620</v>
      </c>
      <c r="O37" s="31">
        <v>11034</v>
      </c>
      <c r="P37" s="31">
        <v>11310</v>
      </c>
      <c r="Q37" s="31">
        <v>0</v>
      </c>
      <c r="R37" s="31">
        <v>11827</v>
      </c>
      <c r="S37" s="31"/>
      <c r="T37" s="33"/>
      <c r="U37" s="31"/>
      <c r="V37" s="34">
        <f t="shared" si="2"/>
        <v>92927.8</v>
      </c>
      <c r="W37" s="35"/>
      <c r="X37" s="35"/>
    </row>
    <row r="38" spans="1:24" s="45" customFormat="1" ht="23.25" customHeight="1" x14ac:dyDescent="0.2">
      <c r="A38" s="27">
        <v>2</v>
      </c>
      <c r="B38" s="27">
        <v>2</v>
      </c>
      <c r="C38" s="27">
        <v>1</v>
      </c>
      <c r="D38" s="27">
        <v>8</v>
      </c>
      <c r="E38" s="28" t="s">
        <v>25</v>
      </c>
      <c r="F38" s="29" t="s">
        <v>65</v>
      </c>
      <c r="G38" s="30">
        <f>+'[1]PRESUP. EJEC. 2025'!C48</f>
        <v>90000</v>
      </c>
      <c r="H38" s="31">
        <f>+'[1]PRESUP. EJEC. 2025'!D48</f>
        <v>0</v>
      </c>
      <c r="I38" s="32">
        <f t="shared" si="4"/>
        <v>90000</v>
      </c>
      <c r="J38" s="34">
        <v>0</v>
      </c>
      <c r="K38" s="31">
        <v>15616</v>
      </c>
      <c r="L38" s="31">
        <v>7798</v>
      </c>
      <c r="M38" s="31">
        <v>7375</v>
      </c>
      <c r="N38" s="31">
        <v>8241</v>
      </c>
      <c r="O38" s="31">
        <v>7375</v>
      </c>
      <c r="P38" s="31">
        <v>7375</v>
      </c>
      <c r="Q38" s="31">
        <v>0</v>
      </c>
      <c r="R38" s="31">
        <v>14750</v>
      </c>
      <c r="S38" s="31"/>
      <c r="T38" s="33"/>
      <c r="U38" s="31"/>
      <c r="V38" s="34">
        <f t="shared" si="2"/>
        <v>68530</v>
      </c>
      <c r="W38" s="44"/>
      <c r="X38" s="35"/>
    </row>
    <row r="39" spans="1:24" s="36" customFormat="1" ht="23.25" customHeight="1" x14ac:dyDescent="0.2">
      <c r="A39" s="27">
        <v>2</v>
      </c>
      <c r="B39" s="27">
        <v>2</v>
      </c>
      <c r="C39" s="27">
        <v>2</v>
      </c>
      <c r="D39" s="27">
        <v>1</v>
      </c>
      <c r="E39" s="28" t="s">
        <v>25</v>
      </c>
      <c r="F39" s="29" t="s">
        <v>66</v>
      </c>
      <c r="G39" s="30">
        <f>+'[1]PRESUP. EJEC. 2025'!C50</f>
        <v>15300000</v>
      </c>
      <c r="H39" s="31">
        <f>+'[1]PRESUP. EJEC. 2025'!D50</f>
        <v>5561600.0199999996</v>
      </c>
      <c r="I39" s="32">
        <f t="shared" si="4"/>
        <v>20861600.02</v>
      </c>
      <c r="J39" s="34">
        <v>350106</v>
      </c>
      <c r="K39" s="31">
        <v>125000</v>
      </c>
      <c r="L39" s="31">
        <v>1998500</v>
      </c>
      <c r="M39" s="31">
        <v>5013600.0199999996</v>
      </c>
      <c r="N39" s="31">
        <v>177000</v>
      </c>
      <c r="O39" s="31">
        <v>1055000</v>
      </c>
      <c r="P39" s="31">
        <v>1570700</v>
      </c>
      <c r="Q39" s="31">
        <v>2000100</v>
      </c>
      <c r="R39" s="31">
        <v>1506200</v>
      </c>
      <c r="S39" s="31"/>
      <c r="T39" s="33"/>
      <c r="U39" s="31"/>
      <c r="V39" s="34">
        <f t="shared" si="2"/>
        <v>13796206.02</v>
      </c>
      <c r="W39" s="35"/>
      <c r="X39" s="35"/>
    </row>
    <row r="40" spans="1:24" s="36" customFormat="1" ht="23.25" customHeight="1" x14ac:dyDescent="0.2">
      <c r="A40" s="27">
        <v>2</v>
      </c>
      <c r="B40" s="27">
        <v>2</v>
      </c>
      <c r="C40" s="27">
        <v>2</v>
      </c>
      <c r="D40" s="27">
        <v>2</v>
      </c>
      <c r="E40" s="28" t="s">
        <v>25</v>
      </c>
      <c r="F40" s="29" t="s">
        <v>67</v>
      </c>
      <c r="G40" s="30">
        <f>+'[1]PRESUP. EJEC. 2025'!C51</f>
        <v>3700000</v>
      </c>
      <c r="H40" s="31">
        <f>+'[1]PRESUP. EJEC. 2025'!D51</f>
        <v>2745353.55</v>
      </c>
      <c r="I40" s="32">
        <f t="shared" si="4"/>
        <v>6445353.5499999998</v>
      </c>
      <c r="J40" s="34">
        <v>0</v>
      </c>
      <c r="K40" s="31">
        <v>0</v>
      </c>
      <c r="L40" s="31">
        <v>15893</v>
      </c>
      <c r="M40" s="31">
        <v>513354.28</v>
      </c>
      <c r="N40" s="31">
        <v>8378</v>
      </c>
      <c r="O40" s="31">
        <v>47200</v>
      </c>
      <c r="P40" s="31">
        <v>106200</v>
      </c>
      <c r="Q40" s="31">
        <v>47200</v>
      </c>
      <c r="R40" s="31">
        <v>318737</v>
      </c>
      <c r="S40" s="31"/>
      <c r="T40" s="33"/>
      <c r="U40" s="31"/>
      <c r="V40" s="34">
        <f t="shared" si="2"/>
        <v>1056962.28</v>
      </c>
      <c r="W40" s="35"/>
      <c r="X40" s="35"/>
    </row>
    <row r="41" spans="1:24" s="36" customFormat="1" ht="23.25" customHeight="1" x14ac:dyDescent="0.2">
      <c r="A41" s="27">
        <v>2</v>
      </c>
      <c r="B41" s="27">
        <v>2</v>
      </c>
      <c r="C41" s="27">
        <v>3</v>
      </c>
      <c r="D41" s="27">
        <v>1</v>
      </c>
      <c r="E41" s="28" t="s">
        <v>25</v>
      </c>
      <c r="F41" s="29" t="s">
        <v>68</v>
      </c>
      <c r="G41" s="30">
        <f>+'[1]PRESUP. EJEC. 2025'!C53</f>
        <v>4000000</v>
      </c>
      <c r="H41" s="31">
        <f>+'[1]PRESUP. EJEC. 2025'!D53</f>
        <v>1000000</v>
      </c>
      <c r="I41" s="32">
        <f t="shared" si="4"/>
        <v>5000000</v>
      </c>
      <c r="J41" s="34">
        <v>51950</v>
      </c>
      <c r="K41" s="31">
        <v>654260.69999999995</v>
      </c>
      <c r="L41" s="31">
        <v>350709.4</v>
      </c>
      <c r="M41" s="31">
        <v>541708.1</v>
      </c>
      <c r="N41" s="31">
        <v>278925</v>
      </c>
      <c r="O41" s="31">
        <v>669373</v>
      </c>
      <c r="P41" s="31">
        <v>822890.1</v>
      </c>
      <c r="Q41" s="31">
        <v>451935.1</v>
      </c>
      <c r="R41" s="31">
        <v>632435</v>
      </c>
      <c r="S41" s="31"/>
      <c r="T41" s="33"/>
      <c r="U41" s="31"/>
      <c r="V41" s="34">
        <f>SUM(J41:U41)</f>
        <v>4454186.4000000004</v>
      </c>
      <c r="W41" s="35"/>
      <c r="X41" s="35"/>
    </row>
    <row r="42" spans="1:24" s="36" customFormat="1" ht="23.25" customHeight="1" x14ac:dyDescent="0.2">
      <c r="A42" s="27">
        <v>2</v>
      </c>
      <c r="B42" s="27">
        <v>2</v>
      </c>
      <c r="C42" s="27">
        <v>3</v>
      </c>
      <c r="D42" s="27">
        <v>2</v>
      </c>
      <c r="E42" s="28" t="s">
        <v>25</v>
      </c>
      <c r="F42" s="29" t="s">
        <v>69</v>
      </c>
      <c r="G42" s="30">
        <f>+'[1]PRESUP. EJEC. 2025'!C54</f>
        <v>4000000</v>
      </c>
      <c r="H42" s="31">
        <f>+'[1]PRESUP. EJEC. 2025'!D54</f>
        <v>-1000000</v>
      </c>
      <c r="I42" s="32">
        <f t="shared" si="4"/>
        <v>3000000</v>
      </c>
      <c r="J42" s="34">
        <v>0</v>
      </c>
      <c r="K42" s="31">
        <v>0</v>
      </c>
      <c r="L42" s="31">
        <v>1283629.6299999999</v>
      </c>
      <c r="M42" s="31">
        <v>0</v>
      </c>
      <c r="N42" s="31">
        <v>0</v>
      </c>
      <c r="O42" s="31">
        <v>609127.5</v>
      </c>
      <c r="P42" s="31">
        <v>0</v>
      </c>
      <c r="Q42" s="31">
        <v>78400</v>
      </c>
      <c r="R42" s="31">
        <v>0</v>
      </c>
      <c r="S42" s="31"/>
      <c r="T42" s="33"/>
      <c r="U42" s="31"/>
      <c r="V42" s="34">
        <f>SUM(J42:U42)</f>
        <v>1971157.13</v>
      </c>
      <c r="W42" s="35"/>
      <c r="X42" s="35"/>
    </row>
    <row r="43" spans="1:24" s="36" customFormat="1" ht="23.25" customHeight="1" x14ac:dyDescent="0.2">
      <c r="A43" s="27">
        <v>2</v>
      </c>
      <c r="B43" s="27">
        <v>2</v>
      </c>
      <c r="C43" s="27">
        <v>4</v>
      </c>
      <c r="D43" s="27">
        <v>1</v>
      </c>
      <c r="E43" s="28" t="s">
        <v>25</v>
      </c>
      <c r="F43" s="29" t="s">
        <v>70</v>
      </c>
      <c r="G43" s="30">
        <f>+'[1]PRESUP. EJEC. 2025'!C56</f>
        <v>2200000</v>
      </c>
      <c r="H43" s="31">
        <f>+'[1]PRESUP. EJEC. 2025'!D56</f>
        <v>0</v>
      </c>
      <c r="I43" s="32">
        <f t="shared" si="4"/>
        <v>2200000</v>
      </c>
      <c r="J43" s="34">
        <v>0</v>
      </c>
      <c r="K43" s="31">
        <v>0</v>
      </c>
      <c r="L43" s="31">
        <v>3995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33323.160000000003</v>
      </c>
      <c r="S43" s="31"/>
      <c r="T43" s="33"/>
      <c r="U43" s="31"/>
      <c r="V43" s="34">
        <f t="shared" si="2"/>
        <v>37318.160000000003</v>
      </c>
      <c r="W43" s="35"/>
      <c r="X43" s="35"/>
    </row>
    <row r="44" spans="1:24" s="36" customFormat="1" ht="23.25" customHeight="1" x14ac:dyDescent="0.2">
      <c r="A44" s="27">
        <v>2</v>
      </c>
      <c r="B44" s="27">
        <v>2</v>
      </c>
      <c r="C44" s="27">
        <v>4</v>
      </c>
      <c r="D44" s="27">
        <v>2</v>
      </c>
      <c r="E44" s="28" t="s">
        <v>25</v>
      </c>
      <c r="F44" s="29" t="s">
        <v>71</v>
      </c>
      <c r="G44" s="30">
        <f>+'[1]PRESUP. EJEC. 2025'!C57</f>
        <v>50000</v>
      </c>
      <c r="H44" s="31">
        <f>+'[1]PRESUP. EJEC. 2025'!D57</f>
        <v>0</v>
      </c>
      <c r="I44" s="32">
        <f t="shared" si="4"/>
        <v>50000</v>
      </c>
      <c r="J44" s="34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/>
      <c r="T44" s="33"/>
      <c r="U44" s="31"/>
      <c r="V44" s="34">
        <f t="shared" si="2"/>
        <v>0</v>
      </c>
      <c r="W44" s="35"/>
      <c r="X44" s="35"/>
    </row>
    <row r="45" spans="1:24" s="36" customFormat="1" ht="23.25" hidden="1" customHeight="1" x14ac:dyDescent="0.2">
      <c r="A45" s="27">
        <v>2</v>
      </c>
      <c r="B45" s="27">
        <v>2</v>
      </c>
      <c r="C45" s="27">
        <v>4</v>
      </c>
      <c r="D45" s="27">
        <v>3</v>
      </c>
      <c r="E45" s="28" t="s">
        <v>25</v>
      </c>
      <c r="F45" s="29" t="s">
        <v>72</v>
      </c>
      <c r="G45" s="30">
        <v>0</v>
      </c>
      <c r="H45" s="31">
        <v>0</v>
      </c>
      <c r="I45" s="32">
        <f t="shared" si="4"/>
        <v>0</v>
      </c>
      <c r="J45" s="34"/>
      <c r="K45" s="31"/>
      <c r="L45" s="31"/>
      <c r="M45" s="31"/>
      <c r="N45" s="31"/>
      <c r="O45" s="31"/>
      <c r="P45" s="31"/>
      <c r="Q45" s="31"/>
      <c r="R45" s="31"/>
      <c r="S45" s="31"/>
      <c r="T45" s="33"/>
      <c r="U45" s="31"/>
      <c r="V45" s="34">
        <f t="shared" si="2"/>
        <v>0</v>
      </c>
      <c r="W45" s="35"/>
      <c r="X45" s="35"/>
    </row>
    <row r="46" spans="1:24" s="36" customFormat="1" ht="23.25" customHeight="1" x14ac:dyDescent="0.2">
      <c r="A46" s="27">
        <v>2</v>
      </c>
      <c r="B46" s="27">
        <v>2</v>
      </c>
      <c r="C46" s="27">
        <v>4</v>
      </c>
      <c r="D46" s="27">
        <v>4</v>
      </c>
      <c r="E46" s="28" t="s">
        <v>25</v>
      </c>
      <c r="F46" s="29" t="s">
        <v>73</v>
      </c>
      <c r="G46" s="30">
        <f>+'[1]PRESUP. EJEC. 2025'!C59</f>
        <v>1300000</v>
      </c>
      <c r="H46" s="31">
        <f>+'[1]PRESUP. EJEC. 2025'!D59</f>
        <v>0</v>
      </c>
      <c r="I46" s="32">
        <f t="shared" si="4"/>
        <v>1300000</v>
      </c>
      <c r="J46" s="34">
        <v>0</v>
      </c>
      <c r="K46" s="31">
        <v>500000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/>
      <c r="T46" s="33"/>
      <c r="U46" s="31"/>
      <c r="V46" s="34">
        <f t="shared" si="2"/>
        <v>500000</v>
      </c>
      <c r="W46" s="35"/>
      <c r="X46" s="35"/>
    </row>
    <row r="47" spans="1:24" s="36" customFormat="1" ht="23.25" customHeight="1" x14ac:dyDescent="0.2">
      <c r="A47" s="27">
        <v>2</v>
      </c>
      <c r="B47" s="27">
        <v>2</v>
      </c>
      <c r="C47" s="27">
        <v>5</v>
      </c>
      <c r="D47" s="27">
        <v>1</v>
      </c>
      <c r="E47" s="28" t="s">
        <v>25</v>
      </c>
      <c r="F47" s="29" t="s">
        <v>74</v>
      </c>
      <c r="G47" s="31">
        <f>+'[1]PRESUP. EJEC. 2025'!C61</f>
        <v>200000</v>
      </c>
      <c r="H47" s="31">
        <f>+'[1]PRESUP. EJEC. 2025'!D61</f>
        <v>0</v>
      </c>
      <c r="I47" s="32">
        <f t="shared" si="4"/>
        <v>200000</v>
      </c>
      <c r="J47" s="34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/>
      <c r="T47" s="33"/>
      <c r="U47" s="31"/>
      <c r="V47" s="34">
        <f t="shared" si="2"/>
        <v>0</v>
      </c>
      <c r="W47" s="46"/>
      <c r="X47" s="35"/>
    </row>
    <row r="48" spans="1:24" s="36" customFormat="1" x14ac:dyDescent="0.2">
      <c r="A48" s="27">
        <v>2</v>
      </c>
      <c r="B48" s="27">
        <v>2</v>
      </c>
      <c r="C48" s="27">
        <v>5</v>
      </c>
      <c r="D48" s="27">
        <v>1</v>
      </c>
      <c r="E48" s="28" t="s">
        <v>43</v>
      </c>
      <c r="F48" s="29" t="s">
        <v>75</v>
      </c>
      <c r="G48" s="31">
        <f>+'[1]PRESUP. EJEC. 2025'!C62</f>
        <v>20000000</v>
      </c>
      <c r="H48" s="31">
        <f>+'[1]PRESUP. EJEC. 2025'!D62</f>
        <v>-11500000</v>
      </c>
      <c r="I48" s="32">
        <f t="shared" si="4"/>
        <v>8500000</v>
      </c>
      <c r="J48" s="34">
        <v>0</v>
      </c>
      <c r="K48" s="31">
        <v>0</v>
      </c>
      <c r="L48" s="31">
        <v>56917.9</v>
      </c>
      <c r="M48" s="31">
        <v>0</v>
      </c>
      <c r="N48" s="31">
        <v>0</v>
      </c>
      <c r="O48" s="31">
        <v>0</v>
      </c>
      <c r="P48" s="31">
        <v>0</v>
      </c>
      <c r="Q48" s="31">
        <v>32641.23</v>
      </c>
      <c r="R48" s="31">
        <v>40101.120000000003</v>
      </c>
      <c r="S48" s="31"/>
      <c r="T48" s="33"/>
      <c r="U48" s="31"/>
      <c r="V48" s="34">
        <f t="shared" si="2"/>
        <v>129660.25</v>
      </c>
      <c r="W48" s="46"/>
      <c r="X48" s="35"/>
    </row>
    <row r="49" spans="1:24" s="36" customFormat="1" x14ac:dyDescent="0.2">
      <c r="A49" s="27">
        <v>2</v>
      </c>
      <c r="B49" s="27">
        <v>2</v>
      </c>
      <c r="C49" s="27">
        <v>5</v>
      </c>
      <c r="D49" s="27">
        <v>3</v>
      </c>
      <c r="E49" s="28" t="s">
        <v>43</v>
      </c>
      <c r="F49" s="29" t="s">
        <v>76</v>
      </c>
      <c r="G49" s="31">
        <v>0</v>
      </c>
      <c r="H49" s="31">
        <f>+'[1]PRESUP. EJEC. 2025'!D64</f>
        <v>1000000</v>
      </c>
      <c r="I49" s="32">
        <f t="shared" si="4"/>
        <v>1000000</v>
      </c>
      <c r="J49" s="34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/>
      <c r="T49" s="33"/>
      <c r="U49" s="31"/>
      <c r="V49" s="34">
        <f>SUM(J49:U49)</f>
        <v>0</v>
      </c>
      <c r="W49" s="46"/>
      <c r="X49" s="35"/>
    </row>
    <row r="50" spans="1:24" s="36" customFormat="1" hidden="1" x14ac:dyDescent="0.2">
      <c r="A50" s="27">
        <v>2</v>
      </c>
      <c r="B50" s="27">
        <v>2</v>
      </c>
      <c r="C50" s="27">
        <v>5</v>
      </c>
      <c r="D50" s="27">
        <v>3</v>
      </c>
      <c r="E50" s="28" t="s">
        <v>39</v>
      </c>
      <c r="F50" s="29" t="s">
        <v>77</v>
      </c>
      <c r="G50" s="31">
        <v>0</v>
      </c>
      <c r="H50" s="31">
        <v>0</v>
      </c>
      <c r="I50" s="32">
        <f t="shared" si="4"/>
        <v>0</v>
      </c>
      <c r="J50" s="34"/>
      <c r="K50" s="31"/>
      <c r="L50" s="31"/>
      <c r="M50" s="31"/>
      <c r="N50" s="31"/>
      <c r="O50" s="31">
        <v>0</v>
      </c>
      <c r="P50" s="31"/>
      <c r="Q50" s="31"/>
      <c r="R50" s="31"/>
      <c r="S50" s="31"/>
      <c r="T50" s="33"/>
      <c r="U50" s="31"/>
      <c r="V50" s="34">
        <f t="shared" si="2"/>
        <v>0</v>
      </c>
      <c r="W50" s="35"/>
      <c r="X50" s="35"/>
    </row>
    <row r="51" spans="1:24" s="36" customFormat="1" x14ac:dyDescent="0.2">
      <c r="A51" s="27">
        <v>2</v>
      </c>
      <c r="B51" s="27">
        <v>2</v>
      </c>
      <c r="C51" s="27">
        <v>5</v>
      </c>
      <c r="D51" s="27">
        <v>3</v>
      </c>
      <c r="E51" s="28" t="s">
        <v>45</v>
      </c>
      <c r="F51" s="29" t="s">
        <v>78</v>
      </c>
      <c r="G51" s="31">
        <f>+'[1]PRESUP. EJEC. 2025'!C65</f>
        <v>4000000</v>
      </c>
      <c r="H51" s="31">
        <f>+'[1]PRESUP. EJEC. 2025'!D65</f>
        <v>-300000</v>
      </c>
      <c r="I51" s="32">
        <f t="shared" si="4"/>
        <v>3700000</v>
      </c>
      <c r="J51" s="34">
        <v>0</v>
      </c>
      <c r="K51" s="31">
        <v>0</v>
      </c>
      <c r="L51" s="31">
        <v>0</v>
      </c>
      <c r="M51" s="31">
        <v>0</v>
      </c>
      <c r="N51" s="31">
        <v>1180583.32</v>
      </c>
      <c r="O51" s="31">
        <v>0</v>
      </c>
      <c r="P51" s="31">
        <v>0</v>
      </c>
      <c r="Q51" s="31">
        <v>0</v>
      </c>
      <c r="R51" s="31">
        <v>0</v>
      </c>
      <c r="S51" s="31"/>
      <c r="T51" s="33"/>
      <c r="U51" s="31"/>
      <c r="V51" s="34">
        <f t="shared" si="2"/>
        <v>1180583.32</v>
      </c>
      <c r="W51" s="35"/>
      <c r="X51" s="35"/>
    </row>
    <row r="52" spans="1:24" s="36" customFormat="1" ht="21.75" customHeight="1" x14ac:dyDescent="0.2">
      <c r="A52" s="27">
        <v>2</v>
      </c>
      <c r="B52" s="27">
        <v>2</v>
      </c>
      <c r="C52" s="27">
        <v>5</v>
      </c>
      <c r="D52" s="27">
        <v>4</v>
      </c>
      <c r="E52" s="28" t="s">
        <v>25</v>
      </c>
      <c r="F52" s="29" t="s">
        <v>79</v>
      </c>
      <c r="G52" s="31">
        <f>+'[1]PRESUP. EJEC. 2025'!C66</f>
        <v>2000000</v>
      </c>
      <c r="H52" s="31">
        <f>+'[1]PRESUP. EJEC. 2025'!D66</f>
        <v>-1600000</v>
      </c>
      <c r="I52" s="32">
        <f t="shared" si="4"/>
        <v>400000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163300</v>
      </c>
      <c r="S52" s="31"/>
      <c r="T52" s="33"/>
      <c r="U52" s="31"/>
      <c r="V52" s="34">
        <f t="shared" si="2"/>
        <v>163300</v>
      </c>
      <c r="W52" s="35"/>
      <c r="X52" s="35"/>
    </row>
    <row r="53" spans="1:24" s="36" customFormat="1" ht="21.75" customHeight="1" x14ac:dyDescent="0.2">
      <c r="A53" s="27">
        <v>2</v>
      </c>
      <c r="B53" s="27">
        <v>2</v>
      </c>
      <c r="C53" s="27">
        <v>5</v>
      </c>
      <c r="D53" s="27">
        <v>8</v>
      </c>
      <c r="E53" s="28" t="s">
        <v>25</v>
      </c>
      <c r="F53" s="29" t="s">
        <v>80</v>
      </c>
      <c r="G53" s="31">
        <f>+'[1]PRESUP. EJEC. 2025'!C67</f>
        <v>200000</v>
      </c>
      <c r="H53" s="31">
        <f>+'[1]PRESUP. EJEC. 2025'!D67</f>
        <v>250000</v>
      </c>
      <c r="I53" s="32">
        <f t="shared" si="4"/>
        <v>450000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/>
      <c r="T53" s="33"/>
      <c r="U53" s="31"/>
      <c r="V53" s="34">
        <f t="shared" si="2"/>
        <v>0</v>
      </c>
      <c r="W53" s="35"/>
      <c r="X53" s="35"/>
    </row>
    <row r="54" spans="1:24" s="36" customFormat="1" ht="21.75" customHeight="1" x14ac:dyDescent="0.2">
      <c r="A54" s="27">
        <v>2</v>
      </c>
      <c r="B54" s="27">
        <v>2</v>
      </c>
      <c r="C54" s="27">
        <v>5</v>
      </c>
      <c r="D54" s="27">
        <v>9</v>
      </c>
      <c r="E54" s="28" t="s">
        <v>25</v>
      </c>
      <c r="F54" s="29" t="s">
        <v>81</v>
      </c>
      <c r="G54" s="31">
        <v>0</v>
      </c>
      <c r="H54" s="31">
        <f>+'[1]PRESUP. EJEC. 2025'!D68</f>
        <v>800000</v>
      </c>
      <c r="I54" s="32">
        <f t="shared" si="4"/>
        <v>800000</v>
      </c>
      <c r="J54" s="31">
        <v>0</v>
      </c>
      <c r="K54" s="31">
        <v>0</v>
      </c>
      <c r="L54" s="31">
        <v>0</v>
      </c>
      <c r="M54" s="31">
        <v>0</v>
      </c>
      <c r="N54" s="31">
        <v>159137.16</v>
      </c>
      <c r="O54" s="31">
        <v>231840</v>
      </c>
      <c r="P54" s="31">
        <v>0</v>
      </c>
      <c r="Q54" s="31">
        <v>0</v>
      </c>
      <c r="R54" s="31">
        <v>0</v>
      </c>
      <c r="S54" s="31"/>
      <c r="T54" s="33"/>
      <c r="U54" s="31"/>
      <c r="V54" s="34">
        <f t="shared" si="2"/>
        <v>390977.16000000003</v>
      </c>
      <c r="W54" s="35"/>
      <c r="X54" s="35"/>
    </row>
    <row r="55" spans="1:24" s="36" customFormat="1" ht="21.75" hidden="1" customHeight="1" x14ac:dyDescent="0.2">
      <c r="A55" s="27">
        <v>2</v>
      </c>
      <c r="B55" s="27">
        <v>2</v>
      </c>
      <c r="C55" s="27">
        <v>6</v>
      </c>
      <c r="D55" s="27">
        <v>1</v>
      </c>
      <c r="E55" s="28" t="s">
        <v>25</v>
      </c>
      <c r="F55" s="29" t="s">
        <v>82</v>
      </c>
      <c r="G55" s="31"/>
      <c r="H55" s="31"/>
      <c r="I55" s="32">
        <f t="shared" si="4"/>
        <v>0</v>
      </c>
      <c r="J55" s="31"/>
      <c r="K55" s="31"/>
      <c r="L55" s="31"/>
      <c r="M55" s="31"/>
      <c r="N55" s="31">
        <v>0</v>
      </c>
      <c r="O55" s="31"/>
      <c r="P55" s="31"/>
      <c r="Q55" s="31"/>
      <c r="R55" s="31"/>
      <c r="S55" s="31"/>
      <c r="T55" s="33"/>
      <c r="U55" s="31"/>
      <c r="V55" s="34">
        <f t="shared" si="2"/>
        <v>0</v>
      </c>
      <c r="W55" s="35"/>
      <c r="X55" s="35"/>
    </row>
    <row r="56" spans="1:24" s="36" customFormat="1" ht="21.75" customHeight="1" x14ac:dyDescent="0.2">
      <c r="A56" s="27">
        <v>2</v>
      </c>
      <c r="B56" s="27">
        <v>2</v>
      </c>
      <c r="C56" s="27">
        <v>6</v>
      </c>
      <c r="D56" s="27">
        <v>2</v>
      </c>
      <c r="E56" s="28" t="s">
        <v>25</v>
      </c>
      <c r="F56" s="29" t="s">
        <v>83</v>
      </c>
      <c r="G56" s="31">
        <f>+'[1]PRESUP. EJEC. 2025'!C70</f>
        <v>4500000</v>
      </c>
      <c r="H56" s="31">
        <f>+'[1]PRESUP. EJEC. 2025'!D70</f>
        <v>600000</v>
      </c>
      <c r="I56" s="32">
        <f t="shared" si="4"/>
        <v>5100000</v>
      </c>
      <c r="J56" s="31">
        <v>0</v>
      </c>
      <c r="K56" s="31">
        <v>0</v>
      </c>
      <c r="L56" s="31">
        <v>0</v>
      </c>
      <c r="M56" s="31">
        <v>2052703.54</v>
      </c>
      <c r="N56" s="31">
        <v>0</v>
      </c>
      <c r="O56" s="31">
        <v>0</v>
      </c>
      <c r="P56" s="31">
        <v>0</v>
      </c>
      <c r="Q56" s="31">
        <v>2948457.96</v>
      </c>
      <c r="R56" s="31">
        <v>0</v>
      </c>
      <c r="S56" s="31"/>
      <c r="T56" s="33"/>
      <c r="U56" s="31"/>
      <c r="V56" s="34">
        <f t="shared" si="2"/>
        <v>5001161.5</v>
      </c>
      <c r="W56" s="46"/>
      <c r="X56" s="35"/>
    </row>
    <row r="57" spans="1:24" s="36" customFormat="1" ht="21.75" customHeight="1" x14ac:dyDescent="0.2">
      <c r="A57" s="27">
        <v>2</v>
      </c>
      <c r="B57" s="27">
        <v>2</v>
      </c>
      <c r="C57" s="27">
        <v>6</v>
      </c>
      <c r="D57" s="27">
        <v>3</v>
      </c>
      <c r="E57" s="28" t="s">
        <v>25</v>
      </c>
      <c r="F57" s="29" t="s">
        <v>84</v>
      </c>
      <c r="G57" s="31">
        <f>+'[1]PRESUP. EJEC. 2025'!C71</f>
        <v>1300000</v>
      </c>
      <c r="H57" s="31">
        <f>+'[1]PRESUP. EJEC. 2025'!D71</f>
        <v>0</v>
      </c>
      <c r="I57" s="32">
        <f t="shared" si="4"/>
        <v>1300000</v>
      </c>
      <c r="J57" s="31">
        <v>0</v>
      </c>
      <c r="K57" s="31">
        <v>349818.77</v>
      </c>
      <c r="L57" s="31">
        <v>124096</v>
      </c>
      <c r="M57" s="31">
        <v>124096</v>
      </c>
      <c r="N57" s="31">
        <v>124096</v>
      </c>
      <c r="O57" s="31">
        <v>124096</v>
      </c>
      <c r="P57" s="31">
        <v>124096</v>
      </c>
      <c r="Q57" s="31">
        <v>124096</v>
      </c>
      <c r="R57" s="31">
        <v>124096</v>
      </c>
      <c r="S57" s="31"/>
      <c r="T57" s="33"/>
      <c r="U57" s="31"/>
      <c r="V57" s="34">
        <f t="shared" si="2"/>
        <v>1218490.77</v>
      </c>
      <c r="W57" s="35"/>
      <c r="X57" s="35"/>
    </row>
    <row r="58" spans="1:24" s="36" customFormat="1" ht="23.25" customHeight="1" x14ac:dyDescent="0.2">
      <c r="A58" s="27">
        <v>2</v>
      </c>
      <c r="B58" s="27">
        <v>2</v>
      </c>
      <c r="C58" s="27">
        <v>7</v>
      </c>
      <c r="D58" s="27">
        <v>1</v>
      </c>
      <c r="E58" s="28" t="s">
        <v>25</v>
      </c>
      <c r="F58" s="29" t="s">
        <v>85</v>
      </c>
      <c r="G58" s="31">
        <f>+'[1]PRESUP. EJEC. 2025'!C73</f>
        <v>500000</v>
      </c>
      <c r="H58" s="31">
        <f>+'[1]PRESUP. EJEC. 2025'!D73</f>
        <v>-400000</v>
      </c>
      <c r="I58" s="32">
        <f t="shared" si="4"/>
        <v>100000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/>
      <c r="S58" s="31"/>
      <c r="T58" s="33"/>
      <c r="U58" s="31"/>
      <c r="V58" s="34">
        <f t="shared" si="2"/>
        <v>0</v>
      </c>
      <c r="W58" s="35"/>
      <c r="X58" s="35"/>
    </row>
    <row r="59" spans="1:24" s="36" customFormat="1" ht="23.25" customHeight="1" x14ac:dyDescent="0.2">
      <c r="A59" s="27">
        <v>2</v>
      </c>
      <c r="B59" s="27">
        <v>2</v>
      </c>
      <c r="C59" s="27">
        <v>7</v>
      </c>
      <c r="D59" s="27">
        <v>1</v>
      </c>
      <c r="E59" s="28" t="s">
        <v>29</v>
      </c>
      <c r="F59" s="29" t="s">
        <v>86</v>
      </c>
      <c r="G59" s="31"/>
      <c r="H59" s="31"/>
      <c r="I59" s="32"/>
      <c r="J59" s="31"/>
      <c r="K59" s="31"/>
      <c r="L59" s="31"/>
      <c r="M59" s="31"/>
      <c r="N59" s="31"/>
      <c r="O59" s="31"/>
      <c r="P59" s="31"/>
      <c r="Q59" s="31"/>
      <c r="R59" s="31">
        <v>239386.6</v>
      </c>
      <c r="S59" s="31"/>
      <c r="T59" s="33"/>
      <c r="U59" s="31"/>
      <c r="V59" s="34">
        <f t="shared" si="2"/>
        <v>239386.6</v>
      </c>
      <c r="W59" s="35"/>
      <c r="X59" s="35"/>
    </row>
    <row r="60" spans="1:24" s="36" customFormat="1" ht="23.25" customHeight="1" x14ac:dyDescent="0.2">
      <c r="A60" s="27">
        <v>2</v>
      </c>
      <c r="B60" s="27">
        <v>2</v>
      </c>
      <c r="C60" s="27">
        <v>7</v>
      </c>
      <c r="D60" s="27">
        <v>1</v>
      </c>
      <c r="E60" s="28" t="s">
        <v>87</v>
      </c>
      <c r="F60" s="29" t="s">
        <v>88</v>
      </c>
      <c r="G60" s="31">
        <v>0</v>
      </c>
      <c r="H60" s="31">
        <f>+'[1]PRESUP. EJEC. 2025'!D75</f>
        <v>300000</v>
      </c>
      <c r="I60" s="32">
        <f t="shared" si="4"/>
        <v>300000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194499.4</v>
      </c>
      <c r="P60" s="31">
        <v>0</v>
      </c>
      <c r="Q60" s="31">
        <v>0</v>
      </c>
      <c r="R60" s="31">
        <v>0</v>
      </c>
      <c r="S60" s="31"/>
      <c r="T60" s="33"/>
      <c r="U60" s="31"/>
      <c r="V60" s="34">
        <f t="shared" si="2"/>
        <v>194499.4</v>
      </c>
      <c r="W60" s="35"/>
      <c r="X60" s="35"/>
    </row>
    <row r="61" spans="1:24" s="36" customFormat="1" ht="23.25" customHeight="1" x14ac:dyDescent="0.2">
      <c r="A61" s="27">
        <v>2</v>
      </c>
      <c r="B61" s="27">
        <v>2</v>
      </c>
      <c r="C61" s="27">
        <v>7</v>
      </c>
      <c r="D61" s="27">
        <v>2</v>
      </c>
      <c r="E61" s="28" t="s">
        <v>25</v>
      </c>
      <c r="F61" s="29" t="s">
        <v>89</v>
      </c>
      <c r="G61" s="31">
        <f>+'[1]PRESUP. EJEC. 2025'!C76</f>
        <v>200000</v>
      </c>
      <c r="H61" s="31">
        <v>0</v>
      </c>
      <c r="I61" s="32">
        <f t="shared" si="4"/>
        <v>200000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/>
      <c r="T61" s="33"/>
      <c r="U61" s="31"/>
      <c r="V61" s="34">
        <f t="shared" si="2"/>
        <v>0</v>
      </c>
      <c r="W61" s="35"/>
      <c r="X61" s="35"/>
    </row>
    <row r="62" spans="1:24" s="36" customFormat="1" ht="23.25" customHeight="1" x14ac:dyDescent="0.2">
      <c r="A62" s="27">
        <v>2</v>
      </c>
      <c r="B62" s="27">
        <v>2</v>
      </c>
      <c r="C62" s="27">
        <v>7</v>
      </c>
      <c r="D62" s="27">
        <v>2</v>
      </c>
      <c r="E62" s="28" t="s">
        <v>43</v>
      </c>
      <c r="F62" s="29" t="s">
        <v>90</v>
      </c>
      <c r="G62" s="31">
        <f>+'[1]PRESUP. EJEC. 2025'!C77</f>
        <v>500000</v>
      </c>
      <c r="H62" s="31">
        <f>+'[1]PRESUP. EJEC. 2025'!D77</f>
        <v>-300000</v>
      </c>
      <c r="I62" s="32">
        <f t="shared" si="4"/>
        <v>200000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/>
      <c r="T62" s="33"/>
      <c r="U62" s="31"/>
      <c r="V62" s="34">
        <f t="shared" si="2"/>
        <v>0</v>
      </c>
      <c r="W62" s="35"/>
      <c r="X62" s="35"/>
    </row>
    <row r="63" spans="1:24" s="36" customFormat="1" ht="23.25" customHeight="1" x14ac:dyDescent="0.2">
      <c r="A63" s="27">
        <v>2</v>
      </c>
      <c r="B63" s="27">
        <v>2</v>
      </c>
      <c r="C63" s="27">
        <v>7</v>
      </c>
      <c r="D63" s="27">
        <v>2</v>
      </c>
      <c r="E63" s="28" t="s">
        <v>45</v>
      </c>
      <c r="F63" s="29" t="s">
        <v>91</v>
      </c>
      <c r="G63" s="31">
        <f>+'[1]PRESUP. EJEC. 2025'!C79</f>
        <v>50000</v>
      </c>
      <c r="H63" s="31">
        <f>+'[1]PRESUP. EJEC. 2025'!D79</f>
        <v>0</v>
      </c>
      <c r="I63" s="32">
        <f t="shared" si="4"/>
        <v>50000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/>
      <c r="T63" s="33"/>
      <c r="U63" s="31"/>
      <c r="V63" s="34">
        <f t="shared" si="2"/>
        <v>0</v>
      </c>
      <c r="W63" s="35"/>
      <c r="X63" s="35"/>
    </row>
    <row r="64" spans="1:24" s="36" customFormat="1" ht="23.25" hidden="1" customHeight="1" x14ac:dyDescent="0.2">
      <c r="A64" s="27">
        <v>2</v>
      </c>
      <c r="B64" s="27">
        <v>2</v>
      </c>
      <c r="C64" s="27">
        <v>7</v>
      </c>
      <c r="D64" s="27">
        <v>2</v>
      </c>
      <c r="E64" s="28" t="s">
        <v>27</v>
      </c>
      <c r="F64" s="29" t="s">
        <v>92</v>
      </c>
      <c r="G64" s="31"/>
      <c r="H64" s="31"/>
      <c r="I64" s="32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3"/>
      <c r="U64" s="31"/>
      <c r="V64" s="34"/>
      <c r="W64" s="35"/>
      <c r="X64" s="35"/>
    </row>
    <row r="65" spans="1:24" s="36" customFormat="1" ht="23.25" customHeight="1" x14ac:dyDescent="0.2">
      <c r="A65" s="27">
        <v>2</v>
      </c>
      <c r="B65" s="27">
        <v>2</v>
      </c>
      <c r="C65" s="27">
        <v>7</v>
      </c>
      <c r="D65" s="27">
        <v>2</v>
      </c>
      <c r="E65" s="28" t="s">
        <v>29</v>
      </c>
      <c r="F65" s="29" t="s">
        <v>93</v>
      </c>
      <c r="G65" s="31">
        <f>+'[1]PRESUP. EJEC. 2025'!C80</f>
        <v>4500000</v>
      </c>
      <c r="H65" s="31">
        <f>+'[1]PRESUP. EJEC. 2025'!D80</f>
        <v>-476121.57</v>
      </c>
      <c r="I65" s="32">
        <f t="shared" si="4"/>
        <v>4023878.43</v>
      </c>
      <c r="J65" s="31">
        <v>0</v>
      </c>
      <c r="K65" s="31">
        <v>0</v>
      </c>
      <c r="L65" s="31">
        <v>193650.13</v>
      </c>
      <c r="M65" s="31">
        <v>0</v>
      </c>
      <c r="N65" s="31">
        <v>873716.5</v>
      </c>
      <c r="O65" s="31">
        <v>123303.02</v>
      </c>
      <c r="P65" s="31">
        <v>241094.55</v>
      </c>
      <c r="Q65" s="31">
        <v>56764.95</v>
      </c>
      <c r="R65" s="31">
        <v>349835.91</v>
      </c>
      <c r="S65" s="31"/>
      <c r="T65" s="33"/>
      <c r="U65" s="31"/>
      <c r="V65" s="34">
        <f t="shared" si="2"/>
        <v>1838365.0599999998</v>
      </c>
      <c r="W65" s="35"/>
      <c r="X65" s="35"/>
    </row>
    <row r="66" spans="1:24" s="36" customFormat="1" ht="18" x14ac:dyDescent="0.2">
      <c r="A66" s="27">
        <v>2</v>
      </c>
      <c r="B66" s="27">
        <v>2</v>
      </c>
      <c r="C66" s="27">
        <v>7</v>
      </c>
      <c r="D66" s="27">
        <v>2</v>
      </c>
      <c r="E66" s="28" t="s">
        <v>87</v>
      </c>
      <c r="F66" s="40" t="s">
        <v>94</v>
      </c>
      <c r="G66" s="31">
        <f>+'[1]PRESUP. EJEC. 2025'!C81</f>
        <v>0</v>
      </c>
      <c r="H66" s="31">
        <f>+'[1]PRESUP. EJEC. 2025'!D81</f>
        <v>400000</v>
      </c>
      <c r="I66" s="32">
        <f t="shared" si="4"/>
        <v>400000</v>
      </c>
      <c r="J66" s="31"/>
      <c r="K66" s="31"/>
      <c r="L66" s="31"/>
      <c r="M66" s="31">
        <v>44971.94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/>
      <c r="T66" s="33"/>
      <c r="U66" s="31"/>
      <c r="V66" s="34">
        <f t="shared" si="2"/>
        <v>44971.94</v>
      </c>
      <c r="W66" s="35"/>
      <c r="X66" s="35"/>
    </row>
    <row r="67" spans="1:24" s="36" customFormat="1" ht="18" x14ac:dyDescent="0.2">
      <c r="A67" s="27">
        <v>2</v>
      </c>
      <c r="B67" s="27">
        <v>2</v>
      </c>
      <c r="C67" s="27">
        <v>7</v>
      </c>
      <c r="D67" s="27">
        <v>2</v>
      </c>
      <c r="E67" s="28" t="s">
        <v>31</v>
      </c>
      <c r="F67" s="40" t="s">
        <v>95</v>
      </c>
      <c r="G67" s="31">
        <v>0</v>
      </c>
      <c r="H67" s="31">
        <f>+'[1]PRESUP. EJEC. 2025'!D82</f>
        <v>400000</v>
      </c>
      <c r="I67" s="32">
        <f t="shared" si="4"/>
        <v>400000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290000</v>
      </c>
      <c r="S67" s="31"/>
      <c r="T67" s="33"/>
      <c r="U67" s="31"/>
      <c r="V67" s="34">
        <f t="shared" si="2"/>
        <v>290000</v>
      </c>
      <c r="W67" s="35"/>
      <c r="X67" s="35"/>
    </row>
    <row r="68" spans="1:24" s="36" customFormat="1" ht="21.75" hidden="1" customHeight="1" x14ac:dyDescent="0.2">
      <c r="A68" s="27">
        <v>2</v>
      </c>
      <c r="B68" s="27">
        <v>2</v>
      </c>
      <c r="C68" s="27">
        <v>8</v>
      </c>
      <c r="D68" s="27">
        <v>1</v>
      </c>
      <c r="E68" s="28" t="s">
        <v>25</v>
      </c>
      <c r="F68" s="29" t="s">
        <v>96</v>
      </c>
      <c r="G68" s="31">
        <v>0</v>
      </c>
      <c r="H68" s="31">
        <v>0</v>
      </c>
      <c r="I68" s="32">
        <f t="shared" si="4"/>
        <v>0</v>
      </c>
      <c r="J68" s="31"/>
      <c r="K68" s="31"/>
      <c r="L68" s="31"/>
      <c r="M68" s="31">
        <v>0</v>
      </c>
      <c r="N68" s="31">
        <v>0</v>
      </c>
      <c r="O68" s="31"/>
      <c r="P68" s="31"/>
      <c r="Q68" s="31"/>
      <c r="R68" s="31"/>
      <c r="S68" s="31"/>
      <c r="T68" s="33"/>
      <c r="U68" s="31"/>
      <c r="V68" s="34"/>
      <c r="W68" s="35"/>
      <c r="X68" s="35"/>
    </row>
    <row r="69" spans="1:24" s="36" customFormat="1" ht="23.25" customHeight="1" x14ac:dyDescent="0.2">
      <c r="A69" s="27">
        <v>2</v>
      </c>
      <c r="B69" s="27">
        <v>2</v>
      </c>
      <c r="C69" s="27">
        <v>8</v>
      </c>
      <c r="D69" s="27">
        <v>2</v>
      </c>
      <c r="E69" s="28" t="s">
        <v>25</v>
      </c>
      <c r="F69" s="29" t="s">
        <v>97</v>
      </c>
      <c r="G69" s="31">
        <f>+'[1]PRESUP. EJEC. 2025'!C84</f>
        <v>500000</v>
      </c>
      <c r="H69" s="31">
        <f>+'[1]PRESUP. EJEC. 2025'!D84</f>
        <v>1000000</v>
      </c>
      <c r="I69" s="32">
        <f t="shared" si="4"/>
        <v>1500000</v>
      </c>
      <c r="J69" s="31">
        <v>19036.259999999998</v>
      </c>
      <c r="K69" s="31">
        <v>137163.72</v>
      </c>
      <c r="L69" s="31">
        <v>95284.38</v>
      </c>
      <c r="M69" s="31">
        <v>18973.060000000001</v>
      </c>
      <c r="N69" s="31">
        <v>274252</v>
      </c>
      <c r="O69" s="31">
        <v>19222.77</v>
      </c>
      <c r="P69" s="31">
        <v>356814.05</v>
      </c>
      <c r="Q69" s="31">
        <v>12249.2</v>
      </c>
      <c r="R69" s="31">
        <v>2353.39</v>
      </c>
      <c r="S69" s="31"/>
      <c r="T69" s="33"/>
      <c r="U69" s="31"/>
      <c r="V69" s="34">
        <f t="shared" si="2"/>
        <v>935348.83</v>
      </c>
      <c r="W69" s="46"/>
      <c r="X69" s="35"/>
    </row>
    <row r="70" spans="1:24" s="36" customFormat="1" ht="23.25" customHeight="1" x14ac:dyDescent="0.2">
      <c r="A70" s="27">
        <v>2</v>
      </c>
      <c r="B70" s="27">
        <v>2</v>
      </c>
      <c r="C70" s="27">
        <v>8</v>
      </c>
      <c r="D70" s="27">
        <v>4</v>
      </c>
      <c r="E70" s="28" t="s">
        <v>25</v>
      </c>
      <c r="F70" s="29" t="s">
        <v>98</v>
      </c>
      <c r="G70" s="31">
        <f>+'[1]PRESUP. EJEC. 2025'!C85</f>
        <v>300000</v>
      </c>
      <c r="H70" s="31">
        <f>+'[1]PRESUP. EJEC. 2025'!D85</f>
        <v>51000</v>
      </c>
      <c r="I70" s="32">
        <f t="shared" si="4"/>
        <v>351000</v>
      </c>
      <c r="J70" s="31">
        <v>0</v>
      </c>
      <c r="K70" s="31">
        <v>0</v>
      </c>
      <c r="L70" s="31">
        <v>0</v>
      </c>
      <c r="M70" s="31">
        <v>51000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/>
      <c r="T70" s="33"/>
      <c r="U70" s="31"/>
      <c r="V70" s="34">
        <f t="shared" si="2"/>
        <v>51000</v>
      </c>
      <c r="W70" s="46"/>
      <c r="X70" s="35"/>
    </row>
    <row r="71" spans="1:24" s="36" customFormat="1" ht="23.25" customHeight="1" x14ac:dyDescent="0.2">
      <c r="A71" s="27">
        <v>2</v>
      </c>
      <c r="B71" s="27">
        <v>2</v>
      </c>
      <c r="C71" s="27">
        <v>8</v>
      </c>
      <c r="D71" s="27">
        <v>5</v>
      </c>
      <c r="E71" s="28" t="s">
        <v>25</v>
      </c>
      <c r="F71" s="40" t="s">
        <v>99</v>
      </c>
      <c r="G71" s="31">
        <f>+'[1]PRESUP. EJEC. 2025'!C86</f>
        <v>200000</v>
      </c>
      <c r="H71" s="31">
        <f>+'[1]PRESUP. EJEC. 2025'!D86</f>
        <v>600000</v>
      </c>
      <c r="I71" s="32">
        <f t="shared" si="4"/>
        <v>800000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132160</v>
      </c>
      <c r="P71" s="31">
        <v>66080</v>
      </c>
      <c r="Q71" s="31">
        <v>0</v>
      </c>
      <c r="R71" s="31">
        <v>0</v>
      </c>
      <c r="S71" s="31"/>
      <c r="T71" s="33"/>
      <c r="U71" s="31"/>
      <c r="V71" s="34">
        <f t="shared" si="2"/>
        <v>198240</v>
      </c>
      <c r="W71" s="46"/>
      <c r="X71" s="35"/>
    </row>
    <row r="72" spans="1:24" s="36" customFormat="1" ht="23.25" customHeight="1" x14ac:dyDescent="0.2">
      <c r="A72" s="27">
        <v>2</v>
      </c>
      <c r="B72" s="27">
        <v>2</v>
      </c>
      <c r="C72" s="27">
        <v>8</v>
      </c>
      <c r="D72" s="27">
        <v>5</v>
      </c>
      <c r="E72" s="28" t="s">
        <v>43</v>
      </c>
      <c r="F72" s="29" t="s">
        <v>100</v>
      </c>
      <c r="G72" s="31">
        <f>+'[1]PRESUP. EJEC. 2025'!C87</f>
        <v>300000</v>
      </c>
      <c r="H72" s="31">
        <f>+'[1]PRESUP. EJEC. 2025'!D87</f>
        <v>541080.80000000005</v>
      </c>
      <c r="I72" s="32">
        <f t="shared" si="4"/>
        <v>841080.8</v>
      </c>
      <c r="J72" s="31">
        <v>0</v>
      </c>
      <c r="K72" s="31">
        <v>0</v>
      </c>
      <c r="L72" s="31">
        <v>0</v>
      </c>
      <c r="M72" s="31">
        <v>133516</v>
      </c>
      <c r="N72" s="31">
        <v>132800</v>
      </c>
      <c r="O72" s="31">
        <v>92100</v>
      </c>
      <c r="P72" s="31">
        <v>0</v>
      </c>
      <c r="Q72" s="31">
        <v>90400</v>
      </c>
      <c r="R72" s="31">
        <v>206416</v>
      </c>
      <c r="S72" s="31"/>
      <c r="T72" s="33"/>
      <c r="U72" s="31"/>
      <c r="V72" s="34">
        <f t="shared" si="2"/>
        <v>655232</v>
      </c>
      <c r="W72" s="46"/>
      <c r="X72" s="35"/>
    </row>
    <row r="73" spans="1:24" s="36" customFormat="1" x14ac:dyDescent="0.2">
      <c r="A73" s="27">
        <v>2</v>
      </c>
      <c r="B73" s="27">
        <v>2</v>
      </c>
      <c r="C73" s="27">
        <v>8</v>
      </c>
      <c r="D73" s="27">
        <v>5</v>
      </c>
      <c r="E73" s="28" t="s">
        <v>39</v>
      </c>
      <c r="F73" s="29" t="s">
        <v>101</v>
      </c>
      <c r="G73" s="31">
        <v>0</v>
      </c>
      <c r="H73" s="31">
        <f>+'[1]PRESUP. EJEC. 2025'!D88</f>
        <v>300000</v>
      </c>
      <c r="I73" s="32">
        <f t="shared" si="4"/>
        <v>300000</v>
      </c>
      <c r="J73" s="31"/>
      <c r="K73" s="31"/>
      <c r="L73" s="31"/>
      <c r="M73" s="31"/>
      <c r="N73" s="31">
        <v>0</v>
      </c>
      <c r="O73" s="31">
        <v>0</v>
      </c>
      <c r="P73" s="31">
        <v>139999.92000000001</v>
      </c>
      <c r="Q73" s="31">
        <v>0</v>
      </c>
      <c r="R73" s="31">
        <v>0</v>
      </c>
      <c r="S73" s="31"/>
      <c r="T73" s="33"/>
      <c r="U73" s="31"/>
      <c r="V73" s="34">
        <f t="shared" si="2"/>
        <v>139999.92000000001</v>
      </c>
      <c r="W73" s="35"/>
      <c r="X73" s="35"/>
    </row>
    <row r="74" spans="1:24" s="36" customFormat="1" ht="23.25" customHeight="1" x14ac:dyDescent="0.2">
      <c r="A74" s="27">
        <v>2</v>
      </c>
      <c r="B74" s="27">
        <v>2</v>
      </c>
      <c r="C74" s="27">
        <v>8</v>
      </c>
      <c r="D74" s="27">
        <v>6</v>
      </c>
      <c r="E74" s="28" t="s">
        <v>25</v>
      </c>
      <c r="F74" s="29" t="s">
        <v>102</v>
      </c>
      <c r="G74" s="31">
        <f>+'[1]PRESUP. EJEC. 2025'!C90</f>
        <v>9450000</v>
      </c>
      <c r="H74" s="31">
        <f>+'[1]PRESUP. EJEC. 2025'!D90</f>
        <v>17322806.260000002</v>
      </c>
      <c r="I74" s="32">
        <f t="shared" si="4"/>
        <v>26772806.260000002</v>
      </c>
      <c r="J74" s="31">
        <v>235079.6</v>
      </c>
      <c r="K74" s="31">
        <v>0</v>
      </c>
      <c r="L74" s="31">
        <v>796618</v>
      </c>
      <c r="M74" s="31">
        <v>4963696.76</v>
      </c>
      <c r="N74" s="31">
        <v>1374166.64</v>
      </c>
      <c r="O74" s="31">
        <v>1275817.04</v>
      </c>
      <c r="P74" s="31">
        <v>745239.88</v>
      </c>
      <c r="Q74" s="31">
        <v>290184</v>
      </c>
      <c r="R74" s="31">
        <v>1515962.8</v>
      </c>
      <c r="S74" s="31"/>
      <c r="T74" s="33"/>
      <c r="U74" s="31"/>
      <c r="V74" s="34">
        <f t="shared" si="2"/>
        <v>11196764.720000001</v>
      </c>
      <c r="W74" s="35"/>
      <c r="X74" s="35"/>
    </row>
    <row r="75" spans="1:24" s="36" customFormat="1" ht="23.25" hidden="1" customHeight="1" x14ac:dyDescent="0.2">
      <c r="A75" s="27">
        <v>2</v>
      </c>
      <c r="B75" s="27">
        <v>2</v>
      </c>
      <c r="C75" s="27">
        <v>8</v>
      </c>
      <c r="D75" s="27">
        <v>6</v>
      </c>
      <c r="E75" s="28" t="s">
        <v>43</v>
      </c>
      <c r="F75" s="29" t="s">
        <v>103</v>
      </c>
      <c r="G75" s="31">
        <f>+'[1]PRESUP. EJEC. 2025'!C91</f>
        <v>0</v>
      </c>
      <c r="H75" s="31">
        <f>+'[1]PRESUP. EJEC. 2025'!D91</f>
        <v>0</v>
      </c>
      <c r="I75" s="32">
        <f t="shared" si="4"/>
        <v>0</v>
      </c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3"/>
      <c r="U75" s="31"/>
      <c r="V75" s="34">
        <f t="shared" si="2"/>
        <v>0</v>
      </c>
      <c r="W75" s="35"/>
      <c r="X75" s="35"/>
    </row>
    <row r="76" spans="1:24" s="36" customFormat="1" ht="23.25" customHeight="1" x14ac:dyDescent="0.2">
      <c r="A76" s="27">
        <v>2</v>
      </c>
      <c r="B76" s="27">
        <v>2</v>
      </c>
      <c r="C76" s="27">
        <v>8</v>
      </c>
      <c r="D76" s="27">
        <v>6</v>
      </c>
      <c r="E76" s="28" t="s">
        <v>39</v>
      </c>
      <c r="F76" s="29" t="s">
        <v>104</v>
      </c>
      <c r="G76" s="31">
        <f>+'[1]PRESUP. EJEC. 2025'!C92</f>
        <v>300000</v>
      </c>
      <c r="H76" s="31">
        <f>+'[1]PRESUP. EJEC. 2025'!D92</f>
        <v>0</v>
      </c>
      <c r="I76" s="32">
        <f t="shared" si="4"/>
        <v>300000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/>
      <c r="T76" s="33"/>
      <c r="U76" s="31"/>
      <c r="V76" s="34">
        <f t="shared" si="2"/>
        <v>0</v>
      </c>
      <c r="W76" s="35"/>
      <c r="X76" s="35"/>
    </row>
    <row r="77" spans="1:24" s="36" customFormat="1" ht="23.25" hidden="1" customHeight="1" x14ac:dyDescent="0.2">
      <c r="A77" s="27">
        <v>2</v>
      </c>
      <c r="B77" s="27">
        <v>2</v>
      </c>
      <c r="C77" s="27">
        <v>8</v>
      </c>
      <c r="D77" s="27">
        <v>6</v>
      </c>
      <c r="E77" s="28" t="s">
        <v>45</v>
      </c>
      <c r="F77" s="29" t="s">
        <v>105</v>
      </c>
      <c r="G77" s="31">
        <f>+'[1]PRESUP. EJEC. 2025'!C93</f>
        <v>0</v>
      </c>
      <c r="H77" s="31">
        <f>+'[1]PRESUP. EJEC. 2025'!D93</f>
        <v>500000</v>
      </c>
      <c r="I77" s="32">
        <f t="shared" si="4"/>
        <v>500000</v>
      </c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3"/>
      <c r="U77" s="31"/>
      <c r="V77" s="34">
        <f t="shared" si="2"/>
        <v>0</v>
      </c>
      <c r="W77" s="35"/>
      <c r="X77" s="35"/>
    </row>
    <row r="78" spans="1:24" s="36" customFormat="1" ht="23.25" customHeight="1" x14ac:dyDescent="0.2">
      <c r="A78" s="27">
        <v>2</v>
      </c>
      <c r="B78" s="27">
        <v>2</v>
      </c>
      <c r="C78" s="27">
        <v>8</v>
      </c>
      <c r="D78" s="27">
        <v>7</v>
      </c>
      <c r="E78" s="28" t="s">
        <v>25</v>
      </c>
      <c r="F78" s="40" t="s">
        <v>106</v>
      </c>
      <c r="G78" s="31">
        <f>+'[1]PRESUP. EJEC. 2025'!C95</f>
        <v>200000</v>
      </c>
      <c r="H78" s="31">
        <f>+'[1]PRESUP. EJEC. 2025'!D95</f>
        <v>0</v>
      </c>
      <c r="I78" s="32">
        <f t="shared" si="4"/>
        <v>200000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/>
      <c r="T78" s="33"/>
      <c r="U78" s="31"/>
      <c r="V78" s="34">
        <f t="shared" si="2"/>
        <v>0</v>
      </c>
      <c r="W78" s="35"/>
      <c r="X78" s="35"/>
    </row>
    <row r="79" spans="1:24" s="36" customFormat="1" ht="23.25" customHeight="1" x14ac:dyDescent="0.2">
      <c r="A79" s="27">
        <v>2</v>
      </c>
      <c r="B79" s="27">
        <v>2</v>
      </c>
      <c r="C79" s="27">
        <v>8</v>
      </c>
      <c r="D79" s="27">
        <v>7</v>
      </c>
      <c r="E79" s="28" t="s">
        <v>39</v>
      </c>
      <c r="F79" s="29" t="s">
        <v>107</v>
      </c>
      <c r="G79" s="31">
        <f>+'[1]PRESUP. EJEC. 2025'!C96</f>
        <v>600000</v>
      </c>
      <c r="H79" s="31">
        <f>+'[1]PRESUP. EJEC. 2025'!D96</f>
        <v>4400000</v>
      </c>
      <c r="I79" s="32">
        <f t="shared" si="4"/>
        <v>5000000</v>
      </c>
      <c r="J79" s="31"/>
      <c r="K79" s="31"/>
      <c r="L79" s="31">
        <v>0</v>
      </c>
      <c r="M79" s="31">
        <v>359900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/>
      <c r="T79" s="33"/>
      <c r="U79" s="31"/>
      <c r="V79" s="34">
        <f t="shared" si="2"/>
        <v>359900</v>
      </c>
      <c r="W79" s="35"/>
      <c r="X79" s="35"/>
    </row>
    <row r="80" spans="1:24" s="36" customFormat="1" ht="23.25" customHeight="1" x14ac:dyDescent="0.2">
      <c r="A80" s="27">
        <v>2</v>
      </c>
      <c r="B80" s="27">
        <v>2</v>
      </c>
      <c r="C80" s="27">
        <v>8</v>
      </c>
      <c r="D80" s="27">
        <v>7</v>
      </c>
      <c r="E80" s="28" t="s">
        <v>45</v>
      </c>
      <c r="F80" s="29" t="s">
        <v>108</v>
      </c>
      <c r="G80" s="31">
        <f>+'[1]PRESUP. EJEC. 2025'!C97</f>
        <v>10000000</v>
      </c>
      <c r="H80" s="31">
        <f>+'[1]PRESUP. EJEC. 2025'!D97</f>
        <v>0</v>
      </c>
      <c r="I80" s="32">
        <f t="shared" si="4"/>
        <v>10000000</v>
      </c>
      <c r="J80" s="31">
        <v>0</v>
      </c>
      <c r="K80" s="31">
        <v>0</v>
      </c>
      <c r="L80" s="31">
        <v>3151000.88</v>
      </c>
      <c r="M80" s="31">
        <v>0</v>
      </c>
      <c r="N80" s="31">
        <v>649999.25</v>
      </c>
      <c r="O80" s="31">
        <v>2000000</v>
      </c>
      <c r="P80" s="31">
        <v>0</v>
      </c>
      <c r="Q80" s="31">
        <v>0</v>
      </c>
      <c r="R80" s="31">
        <v>0</v>
      </c>
      <c r="S80" s="31"/>
      <c r="T80" s="33"/>
      <c r="U80" s="31"/>
      <c r="V80" s="34">
        <f t="shared" si="2"/>
        <v>5801000.1299999999</v>
      </c>
      <c r="W80" s="35"/>
      <c r="X80" s="35"/>
    </row>
    <row r="81" spans="1:24" s="36" customFormat="1" ht="23.25" customHeight="1" x14ac:dyDescent="0.2">
      <c r="A81" s="27">
        <v>2</v>
      </c>
      <c r="B81" s="27">
        <v>2</v>
      </c>
      <c r="C81" s="27">
        <v>8</v>
      </c>
      <c r="D81" s="27">
        <v>7</v>
      </c>
      <c r="E81" s="28" t="s">
        <v>27</v>
      </c>
      <c r="F81" s="29" t="s">
        <v>109</v>
      </c>
      <c r="G81" s="31">
        <f>+'[1]PRESUP. EJEC. 2025'!C98</f>
        <v>300000</v>
      </c>
      <c r="H81" s="31">
        <f>+'[1]PRESUP. EJEC. 2025'!D98</f>
        <v>1151706.67</v>
      </c>
      <c r="I81" s="32">
        <f t="shared" si="4"/>
        <v>1451706.67</v>
      </c>
      <c r="J81" s="31">
        <v>0</v>
      </c>
      <c r="K81" s="31">
        <v>0</v>
      </c>
      <c r="L81" s="31">
        <v>0</v>
      </c>
      <c r="M81" s="31">
        <v>1151706.67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/>
      <c r="T81" s="33"/>
      <c r="U81" s="31"/>
      <c r="V81" s="34">
        <f t="shared" si="2"/>
        <v>1151706.67</v>
      </c>
      <c r="W81" s="35"/>
      <c r="X81" s="35"/>
    </row>
    <row r="82" spans="1:24" s="36" customFormat="1" ht="23.25" customHeight="1" x14ac:dyDescent="0.2">
      <c r="A82" s="27">
        <v>2</v>
      </c>
      <c r="B82" s="27">
        <v>2</v>
      </c>
      <c r="C82" s="27">
        <v>8</v>
      </c>
      <c r="D82" s="27">
        <v>7</v>
      </c>
      <c r="E82" s="28" t="s">
        <v>29</v>
      </c>
      <c r="F82" s="29" t="s">
        <v>110</v>
      </c>
      <c r="G82" s="31">
        <f>+'[1]PRESUP. EJEC. 2025'!C99</f>
        <v>3400000</v>
      </c>
      <c r="H82" s="31">
        <f>+'[1]PRESUP. EJEC. 2025'!D99</f>
        <v>-300000</v>
      </c>
      <c r="I82" s="32">
        <f t="shared" si="4"/>
        <v>3100000</v>
      </c>
      <c r="J82" s="31">
        <v>12567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  <c r="P82" s="31">
        <v>0</v>
      </c>
      <c r="Q82" s="31">
        <v>420000</v>
      </c>
      <c r="R82" s="31">
        <v>20000</v>
      </c>
      <c r="S82" s="31"/>
      <c r="T82" s="33"/>
      <c r="U82" s="31"/>
      <c r="V82" s="34">
        <f t="shared" si="2"/>
        <v>452567</v>
      </c>
      <c r="W82" s="35"/>
      <c r="X82" s="35"/>
    </row>
    <row r="83" spans="1:24" s="36" customFormat="1" ht="23.25" customHeight="1" x14ac:dyDescent="0.2">
      <c r="A83" s="27">
        <v>2</v>
      </c>
      <c r="B83" s="27">
        <v>2</v>
      </c>
      <c r="C83" s="27">
        <v>8</v>
      </c>
      <c r="D83" s="27">
        <v>8</v>
      </c>
      <c r="E83" s="28" t="s">
        <v>25</v>
      </c>
      <c r="F83" s="29" t="s">
        <v>111</v>
      </c>
      <c r="G83" s="31">
        <f>+'[1]PRESUP. EJEC. 2025'!C100</f>
        <v>200000</v>
      </c>
      <c r="H83" s="31">
        <f>+'[1]PRESUP. EJEC. 2025'!D100</f>
        <v>0</v>
      </c>
      <c r="I83" s="47">
        <f t="shared" si="4"/>
        <v>200000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/>
      <c r="R83" s="31">
        <v>0</v>
      </c>
      <c r="S83" s="31"/>
      <c r="T83" s="33"/>
      <c r="U83" s="31"/>
      <c r="V83" s="34">
        <f t="shared" si="2"/>
        <v>0</v>
      </c>
      <c r="W83" s="35"/>
      <c r="X83" s="35"/>
    </row>
    <row r="84" spans="1:24" s="36" customFormat="1" ht="23.25" customHeight="1" x14ac:dyDescent="0.2">
      <c r="A84" s="27">
        <v>2</v>
      </c>
      <c r="B84" s="27">
        <v>2</v>
      </c>
      <c r="C84" s="27">
        <v>8</v>
      </c>
      <c r="D84" s="27">
        <v>9</v>
      </c>
      <c r="E84" s="28" t="s">
        <v>112</v>
      </c>
      <c r="F84" s="29" t="s">
        <v>113</v>
      </c>
      <c r="G84" s="31">
        <f>+'[1]PRESUP. EJEC. 2025'!C101</f>
        <v>250000</v>
      </c>
      <c r="H84" s="31">
        <f>+'[1]PRESUP. EJEC. 2025'!D101</f>
        <v>0</v>
      </c>
      <c r="I84" s="32">
        <f t="shared" si="4"/>
        <v>250000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/>
      <c r="R84" s="31">
        <v>0</v>
      </c>
      <c r="S84" s="31"/>
      <c r="T84" s="33"/>
      <c r="U84" s="31"/>
      <c r="V84" s="34">
        <f t="shared" si="2"/>
        <v>0</v>
      </c>
      <c r="W84" s="35"/>
      <c r="X84" s="35"/>
    </row>
    <row r="85" spans="1:24" s="36" customFormat="1" ht="4.5" customHeight="1" x14ac:dyDescent="0.2">
      <c r="A85" s="27"/>
      <c r="B85" s="27"/>
      <c r="C85" s="27"/>
      <c r="D85" s="27"/>
      <c r="E85" s="28"/>
      <c r="F85" s="29"/>
      <c r="G85" s="31"/>
      <c r="H85" s="31"/>
      <c r="I85" s="32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3"/>
      <c r="U85" s="31"/>
      <c r="V85" s="34"/>
      <c r="W85" s="35"/>
      <c r="X85" s="35"/>
    </row>
    <row r="86" spans="1:24" s="36" customFormat="1" ht="23.25" customHeight="1" x14ac:dyDescent="0.2">
      <c r="A86" s="27"/>
      <c r="B86" s="27"/>
      <c r="C86" s="27"/>
      <c r="D86" s="27"/>
      <c r="E86" s="28"/>
      <c r="F86" s="20" t="s">
        <v>114</v>
      </c>
      <c r="G86" s="48">
        <f>SUM(G87:G122)</f>
        <v>25507745</v>
      </c>
      <c r="H86" s="48">
        <f t="shared" ref="H86:M86" si="5">SUM(H87:H123)</f>
        <v>45152012.700000003</v>
      </c>
      <c r="I86" s="49">
        <f t="shared" si="5"/>
        <v>70659757.699999988</v>
      </c>
      <c r="J86" s="50">
        <f t="shared" si="5"/>
        <v>1893792</v>
      </c>
      <c r="K86" s="50">
        <f t="shared" si="5"/>
        <v>281525.3</v>
      </c>
      <c r="L86" s="50">
        <f t="shared" si="5"/>
        <v>1811211.2</v>
      </c>
      <c r="M86" s="50">
        <f t="shared" si="5"/>
        <v>4113373.47</v>
      </c>
      <c r="N86" s="50">
        <f>SUM(N87:N123)</f>
        <v>18991322.390000001</v>
      </c>
      <c r="O86" s="48">
        <f>SUM(O87:O123)</f>
        <v>1060291.93</v>
      </c>
      <c r="P86" s="48">
        <f t="shared" ref="P86:U86" si="6">SUM(P87:P123)</f>
        <v>2932906.7899999996</v>
      </c>
      <c r="Q86" s="48">
        <f t="shared" si="6"/>
        <v>421660.94</v>
      </c>
      <c r="R86" s="48">
        <f t="shared" si="6"/>
        <v>6372322.1499999985</v>
      </c>
      <c r="S86" s="48">
        <f t="shared" si="6"/>
        <v>0</v>
      </c>
      <c r="T86" s="48">
        <f t="shared" si="6"/>
        <v>0</v>
      </c>
      <c r="U86" s="48">
        <f t="shared" si="6"/>
        <v>0</v>
      </c>
      <c r="V86" s="24">
        <f>SUM(J86:U86)</f>
        <v>37878406.170000002</v>
      </c>
      <c r="W86" s="35"/>
      <c r="X86" s="35"/>
    </row>
    <row r="87" spans="1:24" s="36" customFormat="1" ht="21.75" customHeight="1" x14ac:dyDescent="0.2">
      <c r="A87" s="27">
        <v>2</v>
      </c>
      <c r="B87" s="27">
        <v>3</v>
      </c>
      <c r="C87" s="27">
        <v>1</v>
      </c>
      <c r="D87" s="27">
        <v>1</v>
      </c>
      <c r="E87" s="28" t="s">
        <v>25</v>
      </c>
      <c r="F87" s="29" t="s">
        <v>115</v>
      </c>
      <c r="G87" s="31">
        <f>+'[1]PRESUP. EJEC. 2025'!C104</f>
        <v>900000</v>
      </c>
      <c r="H87" s="31">
        <f>+'[1]PRESUP. EJEC. 2025'!D104</f>
        <v>0</v>
      </c>
      <c r="I87" s="32">
        <f t="shared" ref="I87:I123" si="7">+G87+H87</f>
        <v>900000</v>
      </c>
      <c r="J87" s="31">
        <v>0</v>
      </c>
      <c r="K87" s="31">
        <v>0</v>
      </c>
      <c r="L87" s="31">
        <v>231624</v>
      </c>
      <c r="M87" s="31">
        <v>0</v>
      </c>
      <c r="N87" s="31">
        <v>40157.760000000002</v>
      </c>
      <c r="O87" s="31">
        <v>134821</v>
      </c>
      <c r="P87" s="31">
        <v>99000</v>
      </c>
      <c r="Q87" s="31">
        <v>107991.24</v>
      </c>
      <c r="R87" s="31">
        <v>269502.2</v>
      </c>
      <c r="S87" s="31"/>
      <c r="T87" s="33"/>
      <c r="U87" s="31"/>
      <c r="V87" s="34">
        <f t="shared" ref="V87:V168" si="8">SUM(J87:U87)</f>
        <v>883096.2</v>
      </c>
      <c r="W87" s="35"/>
      <c r="X87" s="35"/>
    </row>
    <row r="88" spans="1:24" s="36" customFormat="1" ht="21.75" hidden="1" customHeight="1" x14ac:dyDescent="0.2">
      <c r="A88" s="27">
        <v>2</v>
      </c>
      <c r="B88" s="27">
        <v>3</v>
      </c>
      <c r="C88" s="27">
        <v>1</v>
      </c>
      <c r="D88" s="27">
        <v>3</v>
      </c>
      <c r="E88" s="28" t="s">
        <v>25</v>
      </c>
      <c r="F88" s="29" t="s">
        <v>116</v>
      </c>
      <c r="G88" s="31">
        <v>0</v>
      </c>
      <c r="H88" s="31">
        <f>+'[1]PRESUP. EJEC. 2025'!D106</f>
        <v>0</v>
      </c>
      <c r="I88" s="32">
        <f t="shared" si="7"/>
        <v>0</v>
      </c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3"/>
      <c r="U88" s="31"/>
      <c r="V88" s="34">
        <f t="shared" si="8"/>
        <v>0</v>
      </c>
      <c r="W88" s="35"/>
      <c r="X88" s="35"/>
    </row>
    <row r="89" spans="1:24" s="36" customFormat="1" ht="21.75" hidden="1" customHeight="1" x14ac:dyDescent="0.2">
      <c r="A89" s="27">
        <v>2</v>
      </c>
      <c r="B89" s="27">
        <v>3</v>
      </c>
      <c r="C89" s="27">
        <v>1</v>
      </c>
      <c r="D89" s="27">
        <v>3</v>
      </c>
      <c r="E89" s="28" t="s">
        <v>43</v>
      </c>
      <c r="F89" s="29" t="s">
        <v>117</v>
      </c>
      <c r="G89" s="31">
        <v>0</v>
      </c>
      <c r="H89" s="31">
        <v>0</v>
      </c>
      <c r="I89" s="32">
        <f t="shared" si="7"/>
        <v>0</v>
      </c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3"/>
      <c r="U89" s="31"/>
      <c r="V89" s="34">
        <f t="shared" si="8"/>
        <v>0</v>
      </c>
      <c r="W89" s="35"/>
      <c r="X89" s="35"/>
    </row>
    <row r="90" spans="1:24" s="36" customFormat="1" ht="21.75" customHeight="1" x14ac:dyDescent="0.2">
      <c r="A90" s="27">
        <v>2</v>
      </c>
      <c r="B90" s="27">
        <v>3</v>
      </c>
      <c r="C90" s="27">
        <v>1</v>
      </c>
      <c r="D90" s="27">
        <v>3</v>
      </c>
      <c r="E90" s="28" t="s">
        <v>39</v>
      </c>
      <c r="F90" s="29" t="s">
        <v>118</v>
      </c>
      <c r="G90" s="31">
        <f>+'[1]PRESUP. EJEC. 2025'!C108</f>
        <v>402388</v>
      </c>
      <c r="H90" s="31">
        <f>+'[1]PRESUP. EJEC. 2025'!D108</f>
        <v>0</v>
      </c>
      <c r="I90" s="32">
        <f t="shared" si="7"/>
        <v>402388</v>
      </c>
      <c r="J90" s="31">
        <v>0</v>
      </c>
      <c r="K90" s="31">
        <v>0</v>
      </c>
      <c r="L90" s="31">
        <v>0</v>
      </c>
      <c r="M90" s="31">
        <v>39600</v>
      </c>
      <c r="N90" s="31">
        <v>0</v>
      </c>
      <c r="O90" s="31">
        <v>25000</v>
      </c>
      <c r="P90" s="31">
        <v>142228</v>
      </c>
      <c r="Q90" s="31">
        <v>0</v>
      </c>
      <c r="R90" s="31">
        <v>37999.96</v>
      </c>
      <c r="S90" s="31"/>
      <c r="T90" s="33"/>
      <c r="U90" s="31"/>
      <c r="V90" s="34">
        <f t="shared" si="8"/>
        <v>244827.96</v>
      </c>
      <c r="W90" s="35"/>
      <c r="X90" s="35"/>
    </row>
    <row r="91" spans="1:24" s="36" customFormat="1" ht="21.75" hidden="1" customHeight="1" x14ac:dyDescent="0.2">
      <c r="A91" s="27">
        <v>2</v>
      </c>
      <c r="B91" s="27">
        <v>3</v>
      </c>
      <c r="C91" s="27">
        <v>2</v>
      </c>
      <c r="D91" s="27">
        <v>1</v>
      </c>
      <c r="E91" s="28" t="s">
        <v>25</v>
      </c>
      <c r="F91" s="29" t="s">
        <v>119</v>
      </c>
      <c r="G91" s="31">
        <v>0</v>
      </c>
      <c r="H91" s="31">
        <f>+'[1]PRESUP. EJEC. 2025'!D110</f>
        <v>0</v>
      </c>
      <c r="I91" s="32">
        <f t="shared" si="7"/>
        <v>0</v>
      </c>
      <c r="J91" s="31"/>
      <c r="K91" s="31"/>
      <c r="L91" s="31">
        <v>0</v>
      </c>
      <c r="M91" s="31"/>
      <c r="N91" s="31"/>
      <c r="O91" s="31"/>
      <c r="P91" s="31"/>
      <c r="Q91" s="31"/>
      <c r="R91" s="31"/>
      <c r="S91" s="31"/>
      <c r="T91" s="33"/>
      <c r="U91" s="31"/>
      <c r="V91" s="34">
        <f t="shared" si="8"/>
        <v>0</v>
      </c>
      <c r="W91" s="35"/>
      <c r="X91" s="35"/>
    </row>
    <row r="92" spans="1:24" s="36" customFormat="1" ht="21.75" customHeight="1" x14ac:dyDescent="0.2">
      <c r="A92" s="27">
        <v>2</v>
      </c>
      <c r="B92" s="27">
        <v>3</v>
      </c>
      <c r="C92" s="27">
        <v>2</v>
      </c>
      <c r="D92" s="27">
        <v>2</v>
      </c>
      <c r="E92" s="28" t="s">
        <v>25</v>
      </c>
      <c r="F92" s="29" t="s">
        <v>120</v>
      </c>
      <c r="G92" s="31">
        <f>+'[1]PRESUP. EJEC. 2025'!C111</f>
        <v>1000000</v>
      </c>
      <c r="H92" s="31">
        <f>+'[1]PRESUP. EJEC. 2025'!D111</f>
        <v>137642</v>
      </c>
      <c r="I92" s="32">
        <f t="shared" si="7"/>
        <v>1137642</v>
      </c>
      <c r="J92" s="31">
        <v>0</v>
      </c>
      <c r="K92" s="31">
        <v>0</v>
      </c>
      <c r="L92" s="31">
        <v>0</v>
      </c>
      <c r="M92" s="31">
        <v>37642</v>
      </c>
      <c r="N92" s="31">
        <v>525218</v>
      </c>
      <c r="O92" s="31">
        <v>21004</v>
      </c>
      <c r="P92" s="31">
        <v>0</v>
      </c>
      <c r="Q92" s="31">
        <v>0</v>
      </c>
      <c r="R92" s="31">
        <v>271164</v>
      </c>
      <c r="S92" s="31"/>
      <c r="T92" s="33"/>
      <c r="U92" s="31"/>
      <c r="V92" s="34">
        <f t="shared" si="8"/>
        <v>855028</v>
      </c>
      <c r="W92" s="35"/>
      <c r="X92" s="35"/>
    </row>
    <row r="93" spans="1:24" s="36" customFormat="1" ht="21.75" customHeight="1" x14ac:dyDescent="0.2">
      <c r="A93" s="27">
        <v>2</v>
      </c>
      <c r="B93" s="27">
        <v>3</v>
      </c>
      <c r="C93" s="27">
        <v>2</v>
      </c>
      <c r="D93" s="27">
        <v>3</v>
      </c>
      <c r="E93" s="28" t="s">
        <v>25</v>
      </c>
      <c r="F93" s="29" t="s">
        <v>121</v>
      </c>
      <c r="G93" s="31">
        <f>+'[1]PRESUP. EJEC. 2025'!C112</f>
        <v>1000000</v>
      </c>
      <c r="H93" s="31">
        <f>+'[1]PRESUP. EJEC. 2025'!D112</f>
        <v>0</v>
      </c>
      <c r="I93" s="32">
        <f t="shared" si="7"/>
        <v>1000000</v>
      </c>
      <c r="J93" s="31">
        <v>0</v>
      </c>
      <c r="K93" s="31">
        <v>0</v>
      </c>
      <c r="L93" s="31">
        <v>0</v>
      </c>
      <c r="M93" s="31">
        <v>0</v>
      </c>
      <c r="N93" s="31">
        <v>372349</v>
      </c>
      <c r="O93" s="31">
        <v>57230</v>
      </c>
      <c r="P93" s="31">
        <v>0</v>
      </c>
      <c r="Q93" s="31">
        <v>0</v>
      </c>
      <c r="R93" s="31">
        <v>0</v>
      </c>
      <c r="S93" s="31"/>
      <c r="T93" s="33"/>
      <c r="U93" s="31"/>
      <c r="V93" s="34">
        <f>SUM(J93:U93)</f>
        <v>429579</v>
      </c>
      <c r="W93" s="35"/>
      <c r="X93" s="35"/>
    </row>
    <row r="94" spans="1:24" s="36" customFormat="1" ht="21" customHeight="1" x14ac:dyDescent="0.2">
      <c r="A94" s="27">
        <v>2</v>
      </c>
      <c r="B94" s="27">
        <v>3</v>
      </c>
      <c r="C94" s="27">
        <v>3</v>
      </c>
      <c r="D94" s="27">
        <v>1</v>
      </c>
      <c r="E94" s="28" t="s">
        <v>25</v>
      </c>
      <c r="F94" s="29" t="s">
        <v>122</v>
      </c>
      <c r="G94" s="31">
        <f>+'[1]PRESUP. EJEC. 2025'!C115</f>
        <v>280357</v>
      </c>
      <c r="H94" s="31">
        <f>+'[1]PRESUP. EJEC. 2025'!D115</f>
        <v>349478.02</v>
      </c>
      <c r="I94" s="32">
        <f t="shared" si="7"/>
        <v>629835.02</v>
      </c>
      <c r="J94" s="31">
        <v>0</v>
      </c>
      <c r="K94" s="31">
        <v>0</v>
      </c>
      <c r="L94" s="31">
        <v>0</v>
      </c>
      <c r="M94" s="31">
        <v>139758.37</v>
      </c>
      <c r="N94" s="31">
        <v>0</v>
      </c>
      <c r="O94" s="31">
        <v>0</v>
      </c>
      <c r="P94" s="31">
        <v>0</v>
      </c>
      <c r="Q94" s="31">
        <v>0</v>
      </c>
      <c r="R94" s="31">
        <v>234760</v>
      </c>
      <c r="S94" s="31"/>
      <c r="T94" s="33"/>
      <c r="U94" s="31"/>
      <c r="V94" s="34">
        <f t="shared" si="8"/>
        <v>374518.37</v>
      </c>
      <c r="W94" s="35"/>
      <c r="X94" s="35"/>
    </row>
    <row r="95" spans="1:24" s="36" customFormat="1" x14ac:dyDescent="0.2">
      <c r="A95" s="27">
        <v>2</v>
      </c>
      <c r="B95" s="27">
        <v>3</v>
      </c>
      <c r="C95" s="27">
        <v>3</v>
      </c>
      <c r="D95" s="27">
        <v>2</v>
      </c>
      <c r="E95" s="28" t="s">
        <v>25</v>
      </c>
      <c r="F95" s="29" t="s">
        <v>123</v>
      </c>
      <c r="G95" s="31">
        <v>0</v>
      </c>
      <c r="H95" s="31">
        <f>+'[1]PRESUP. EJEC. 2025'!D116</f>
        <v>550000</v>
      </c>
      <c r="I95" s="32">
        <f t="shared" si="7"/>
        <v>550000</v>
      </c>
      <c r="J95" s="31">
        <v>0</v>
      </c>
      <c r="K95" s="31">
        <v>0</v>
      </c>
      <c r="L95" s="31">
        <v>0</v>
      </c>
      <c r="M95" s="31">
        <v>0</v>
      </c>
      <c r="N95" s="31">
        <v>117000</v>
      </c>
      <c r="O95" s="31">
        <v>0</v>
      </c>
      <c r="P95" s="31">
        <v>121529.74</v>
      </c>
      <c r="Q95" s="31">
        <v>0</v>
      </c>
      <c r="R95" s="31">
        <v>131700</v>
      </c>
      <c r="S95" s="31"/>
      <c r="T95" s="33"/>
      <c r="U95" s="31"/>
      <c r="V95" s="34">
        <f t="shared" si="8"/>
        <v>370229.74</v>
      </c>
      <c r="W95" s="35"/>
      <c r="X95" s="35"/>
    </row>
    <row r="96" spans="1:24" s="36" customFormat="1" hidden="1" x14ac:dyDescent="0.2">
      <c r="A96" s="27">
        <v>2</v>
      </c>
      <c r="B96" s="27">
        <v>3</v>
      </c>
      <c r="C96" s="27">
        <v>3</v>
      </c>
      <c r="D96" s="27">
        <v>3</v>
      </c>
      <c r="E96" s="28" t="s">
        <v>25</v>
      </c>
      <c r="F96" s="29" t="s">
        <v>124</v>
      </c>
      <c r="G96" s="31">
        <v>0</v>
      </c>
      <c r="H96" s="31">
        <f>+'[1]PRESUP. EJEC. 2025'!D117</f>
        <v>0</v>
      </c>
      <c r="I96" s="32">
        <f t="shared" si="7"/>
        <v>0</v>
      </c>
      <c r="J96" s="31">
        <v>0</v>
      </c>
      <c r="K96" s="31">
        <v>0</v>
      </c>
      <c r="L96" s="31">
        <v>0</v>
      </c>
      <c r="M96" s="31"/>
      <c r="N96" s="31">
        <v>0</v>
      </c>
      <c r="O96" s="31">
        <v>0</v>
      </c>
      <c r="P96" s="31"/>
      <c r="Q96" s="31">
        <v>0</v>
      </c>
      <c r="R96" s="31"/>
      <c r="S96" s="31"/>
      <c r="T96" s="33"/>
      <c r="U96" s="31"/>
      <c r="V96" s="34">
        <f t="shared" si="8"/>
        <v>0</v>
      </c>
      <c r="W96" s="35"/>
      <c r="X96" s="35"/>
    </row>
    <row r="97" spans="1:24" s="36" customFormat="1" x14ac:dyDescent="0.2">
      <c r="A97" s="27">
        <v>2</v>
      </c>
      <c r="B97" s="27">
        <v>3</v>
      </c>
      <c r="C97" s="27">
        <v>3</v>
      </c>
      <c r="D97" s="27">
        <v>4</v>
      </c>
      <c r="E97" s="28" t="s">
        <v>25</v>
      </c>
      <c r="F97" s="29" t="s">
        <v>125</v>
      </c>
      <c r="G97" s="31">
        <v>0</v>
      </c>
      <c r="H97" s="31">
        <f>+'[1]PRESUP. EJEC. 2025'!D118</f>
        <v>2000000</v>
      </c>
      <c r="I97" s="32">
        <f t="shared" si="7"/>
        <v>2000000</v>
      </c>
      <c r="J97" s="31">
        <v>0</v>
      </c>
      <c r="K97" s="31">
        <v>0</v>
      </c>
      <c r="L97" s="31">
        <v>0</v>
      </c>
      <c r="M97" s="31">
        <v>0</v>
      </c>
      <c r="N97" s="31">
        <v>0</v>
      </c>
      <c r="O97" s="31">
        <v>0</v>
      </c>
      <c r="P97" s="31">
        <v>40000</v>
      </c>
      <c r="Q97" s="31">
        <v>0</v>
      </c>
      <c r="R97" s="31">
        <v>0</v>
      </c>
      <c r="S97" s="31"/>
      <c r="T97" s="33"/>
      <c r="U97" s="31"/>
      <c r="V97" s="34">
        <f t="shared" si="8"/>
        <v>40000</v>
      </c>
      <c r="W97" s="35"/>
      <c r="X97" s="35"/>
    </row>
    <row r="98" spans="1:24" s="36" customFormat="1" ht="23.25" customHeight="1" x14ac:dyDescent="0.2">
      <c r="A98" s="27">
        <v>2</v>
      </c>
      <c r="B98" s="27">
        <v>3</v>
      </c>
      <c r="C98" s="27">
        <v>4</v>
      </c>
      <c r="D98" s="27">
        <v>1</v>
      </c>
      <c r="E98" s="28" t="s">
        <v>25</v>
      </c>
      <c r="F98" s="29" t="s">
        <v>126</v>
      </c>
      <c r="G98" s="31">
        <v>0</v>
      </c>
      <c r="H98" s="31">
        <f>+'[1]PRESUP. EJEC. 2025'!D119</f>
        <v>50000</v>
      </c>
      <c r="I98" s="32">
        <f t="shared" si="7"/>
        <v>50000</v>
      </c>
      <c r="J98" s="31">
        <v>0</v>
      </c>
      <c r="K98" s="31">
        <v>0</v>
      </c>
      <c r="L98" s="31">
        <v>0</v>
      </c>
      <c r="M98" s="31"/>
      <c r="N98" s="31">
        <v>0</v>
      </c>
      <c r="O98" s="31">
        <v>8850</v>
      </c>
      <c r="P98" s="31"/>
      <c r="Q98" s="31">
        <v>0</v>
      </c>
      <c r="R98" s="31">
        <v>0</v>
      </c>
      <c r="S98" s="31"/>
      <c r="T98" s="33"/>
      <c r="U98" s="31"/>
      <c r="V98" s="34">
        <f t="shared" si="8"/>
        <v>8850</v>
      </c>
      <c r="W98" s="35"/>
      <c r="X98" s="35"/>
    </row>
    <row r="99" spans="1:24" s="36" customFormat="1" ht="20.25" hidden="1" customHeight="1" x14ac:dyDescent="0.2">
      <c r="A99" s="27">
        <v>2</v>
      </c>
      <c r="B99" s="27">
        <v>3</v>
      </c>
      <c r="C99" s="27">
        <v>5</v>
      </c>
      <c r="D99" s="27">
        <v>1</v>
      </c>
      <c r="E99" s="28" t="s">
        <v>25</v>
      </c>
      <c r="F99" s="29" t="s">
        <v>127</v>
      </c>
      <c r="G99" s="31"/>
      <c r="H99" s="31"/>
      <c r="I99" s="32">
        <f t="shared" si="7"/>
        <v>0</v>
      </c>
      <c r="J99" s="31">
        <v>0</v>
      </c>
      <c r="K99" s="31">
        <v>0</v>
      </c>
      <c r="L99" s="31">
        <v>0</v>
      </c>
      <c r="M99" s="31"/>
      <c r="N99" s="31">
        <v>0</v>
      </c>
      <c r="O99" s="31">
        <v>0</v>
      </c>
      <c r="P99" s="31"/>
      <c r="Q99" s="31"/>
      <c r="R99" s="31"/>
      <c r="S99" s="31"/>
      <c r="T99" s="33"/>
      <c r="U99" s="31"/>
      <c r="V99" s="34">
        <f t="shared" si="8"/>
        <v>0</v>
      </c>
      <c r="W99" s="35"/>
      <c r="X99" s="35"/>
    </row>
    <row r="100" spans="1:24" s="36" customFormat="1" ht="21" customHeight="1" x14ac:dyDescent="0.2">
      <c r="A100" s="27">
        <v>2</v>
      </c>
      <c r="B100" s="27">
        <v>3</v>
      </c>
      <c r="C100" s="27">
        <v>5</v>
      </c>
      <c r="D100" s="27">
        <v>3</v>
      </c>
      <c r="E100" s="28" t="s">
        <v>25</v>
      </c>
      <c r="F100" s="29" t="s">
        <v>128</v>
      </c>
      <c r="G100" s="31">
        <f>+'[1]PRESUP. EJEC. 2025'!C121</f>
        <v>4000000</v>
      </c>
      <c r="H100" s="31">
        <f>+'[1]PRESUP. EJEC. 2025'!D121</f>
        <v>-200000</v>
      </c>
      <c r="I100" s="32">
        <f t="shared" si="7"/>
        <v>3800000</v>
      </c>
      <c r="J100" s="31">
        <v>0</v>
      </c>
      <c r="K100" s="31">
        <v>0</v>
      </c>
      <c r="L100" s="31">
        <v>0</v>
      </c>
      <c r="M100" s="31">
        <v>207999.97</v>
      </c>
      <c r="N100" s="31">
        <v>0</v>
      </c>
      <c r="O100" s="31">
        <v>0</v>
      </c>
      <c r="P100" s="31">
        <v>0</v>
      </c>
      <c r="Q100" s="31">
        <v>0</v>
      </c>
      <c r="R100" s="31">
        <v>449999.84</v>
      </c>
      <c r="S100" s="31"/>
      <c r="T100" s="33"/>
      <c r="U100" s="31"/>
      <c r="V100" s="34">
        <f t="shared" si="8"/>
        <v>657999.81000000006</v>
      </c>
      <c r="W100" s="35"/>
      <c r="X100" s="35"/>
    </row>
    <row r="101" spans="1:24" s="36" customFormat="1" ht="21" customHeight="1" x14ac:dyDescent="0.2">
      <c r="A101" s="27">
        <v>2</v>
      </c>
      <c r="B101" s="27">
        <v>3</v>
      </c>
      <c r="C101" s="27">
        <v>5</v>
      </c>
      <c r="D101" s="27">
        <v>5</v>
      </c>
      <c r="E101" s="28" t="s">
        <v>25</v>
      </c>
      <c r="F101" s="29" t="s">
        <v>129</v>
      </c>
      <c r="G101" s="31">
        <f>+'[1]PRESUP. EJEC. 2025'!C122</f>
        <v>1500000</v>
      </c>
      <c r="H101" s="31">
        <f>+'[1]PRESUP. EJEC. 2025'!D122</f>
        <v>-500000</v>
      </c>
      <c r="I101" s="32">
        <f t="shared" si="7"/>
        <v>1000000</v>
      </c>
      <c r="J101" s="31">
        <v>0</v>
      </c>
      <c r="K101" s="31">
        <v>0</v>
      </c>
      <c r="L101" s="31">
        <v>0</v>
      </c>
      <c r="M101" s="31">
        <v>0</v>
      </c>
      <c r="N101" s="31">
        <v>0</v>
      </c>
      <c r="O101" s="31">
        <v>0</v>
      </c>
      <c r="P101" s="31">
        <v>16000</v>
      </c>
      <c r="Q101" s="31">
        <v>0</v>
      </c>
      <c r="R101" s="31">
        <v>0</v>
      </c>
      <c r="S101" s="31"/>
      <c r="T101" s="33"/>
      <c r="U101" s="31"/>
      <c r="V101" s="34">
        <f>SUM(J101:U101)</f>
        <v>16000</v>
      </c>
      <c r="W101" s="35"/>
      <c r="X101" s="35"/>
    </row>
    <row r="102" spans="1:24" s="36" customFormat="1" ht="21.75" hidden="1" customHeight="1" x14ac:dyDescent="0.2">
      <c r="A102" s="27">
        <v>2</v>
      </c>
      <c r="B102" s="27">
        <v>3</v>
      </c>
      <c r="C102" s="27">
        <v>6</v>
      </c>
      <c r="D102" s="27">
        <v>1</v>
      </c>
      <c r="E102" s="28" t="s">
        <v>25</v>
      </c>
      <c r="F102" s="29" t="s">
        <v>130</v>
      </c>
      <c r="G102" s="31">
        <v>0</v>
      </c>
      <c r="H102" s="31">
        <f>+'[1]PRESUP. EJEC. 2025'!D124</f>
        <v>0</v>
      </c>
      <c r="I102" s="32">
        <f t="shared" si="7"/>
        <v>0</v>
      </c>
      <c r="J102" s="31">
        <v>0</v>
      </c>
      <c r="K102" s="31">
        <v>0</v>
      </c>
      <c r="L102" s="31">
        <v>0</v>
      </c>
      <c r="M102" s="31"/>
      <c r="N102" s="31">
        <v>0</v>
      </c>
      <c r="O102" s="31"/>
      <c r="P102" s="31"/>
      <c r="Q102" s="31"/>
      <c r="R102" s="31"/>
      <c r="S102" s="31"/>
      <c r="T102" s="33"/>
      <c r="U102" s="31"/>
      <c r="V102" s="34">
        <f t="shared" si="8"/>
        <v>0</v>
      </c>
      <c r="W102" s="35"/>
      <c r="X102" s="35"/>
    </row>
    <row r="103" spans="1:24" s="36" customFormat="1" ht="21.75" hidden="1" customHeight="1" x14ac:dyDescent="0.2">
      <c r="A103" s="27">
        <v>2</v>
      </c>
      <c r="B103" s="27">
        <v>3</v>
      </c>
      <c r="C103" s="27">
        <v>6</v>
      </c>
      <c r="D103" s="27">
        <v>3</v>
      </c>
      <c r="E103" s="28" t="s">
        <v>39</v>
      </c>
      <c r="F103" s="29" t="s">
        <v>131</v>
      </c>
      <c r="G103" s="31">
        <v>0</v>
      </c>
      <c r="H103" s="31">
        <f>+'[1]PRESUP. EJEC. 2025'!D126</f>
        <v>0</v>
      </c>
      <c r="I103" s="32">
        <f t="shared" si="7"/>
        <v>0</v>
      </c>
      <c r="J103" s="31">
        <v>0</v>
      </c>
      <c r="K103" s="31">
        <v>0</v>
      </c>
      <c r="L103" s="31">
        <v>0</v>
      </c>
      <c r="M103" s="31"/>
      <c r="N103" s="31">
        <v>0</v>
      </c>
      <c r="O103" s="31"/>
      <c r="P103" s="31"/>
      <c r="Q103" s="31"/>
      <c r="R103" s="31"/>
      <c r="S103" s="31"/>
      <c r="T103" s="33"/>
      <c r="U103" s="31"/>
      <c r="V103" s="34">
        <f t="shared" si="8"/>
        <v>0</v>
      </c>
      <c r="W103" s="35"/>
      <c r="X103" s="35"/>
    </row>
    <row r="104" spans="1:24" s="36" customFormat="1" ht="21.75" customHeight="1" x14ac:dyDescent="0.2">
      <c r="A104" s="27">
        <v>2</v>
      </c>
      <c r="B104" s="27">
        <v>3</v>
      </c>
      <c r="C104" s="27">
        <v>6</v>
      </c>
      <c r="D104" s="27">
        <v>3</v>
      </c>
      <c r="E104" s="28" t="s">
        <v>45</v>
      </c>
      <c r="F104" s="29" t="s">
        <v>132</v>
      </c>
      <c r="G104" s="31">
        <f>+'[1]PRESUP. EJEC. 2025'!C127</f>
        <v>200000</v>
      </c>
      <c r="H104" s="31">
        <f>+'[1]PRESUP. EJEC. 2025'!D127</f>
        <v>79454.100000000006</v>
      </c>
      <c r="I104" s="32">
        <f t="shared" si="7"/>
        <v>279454.09999999998</v>
      </c>
      <c r="J104" s="31">
        <v>0</v>
      </c>
      <c r="K104" s="31">
        <v>0</v>
      </c>
      <c r="L104" s="31">
        <v>0</v>
      </c>
      <c r="M104" s="31">
        <v>79454.100000000006</v>
      </c>
      <c r="N104" s="31">
        <v>7815</v>
      </c>
      <c r="O104" s="31">
        <v>0</v>
      </c>
      <c r="P104" s="31">
        <v>2470</v>
      </c>
      <c r="Q104" s="31">
        <v>0</v>
      </c>
      <c r="R104" s="31">
        <v>0</v>
      </c>
      <c r="S104" s="31"/>
      <c r="T104" s="33"/>
      <c r="U104" s="31"/>
      <c r="V104" s="34">
        <f t="shared" si="8"/>
        <v>89739.1</v>
      </c>
      <c r="W104" s="35"/>
      <c r="X104" s="35"/>
    </row>
    <row r="105" spans="1:24" s="36" customFormat="1" ht="21.75" hidden="1" customHeight="1" x14ac:dyDescent="0.2">
      <c r="A105" s="27">
        <v>2</v>
      </c>
      <c r="B105" s="27">
        <v>3</v>
      </c>
      <c r="C105" s="27">
        <v>6</v>
      </c>
      <c r="D105" s="27">
        <v>4</v>
      </c>
      <c r="E105" s="28" t="s">
        <v>27</v>
      </c>
      <c r="F105" s="29" t="s">
        <v>133</v>
      </c>
      <c r="G105" s="31">
        <v>0</v>
      </c>
      <c r="H105" s="31">
        <f>+'[1]PRESUP. EJEC. 2025'!D129</f>
        <v>0</v>
      </c>
      <c r="I105" s="32">
        <f t="shared" si="7"/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/>
      <c r="P105" s="31"/>
      <c r="Q105" s="31"/>
      <c r="R105" s="31"/>
      <c r="S105" s="31"/>
      <c r="T105" s="33"/>
      <c r="U105" s="31"/>
      <c r="V105" s="34">
        <f t="shared" si="8"/>
        <v>0</v>
      </c>
      <c r="W105" s="35"/>
      <c r="X105" s="35"/>
    </row>
    <row r="106" spans="1:24" s="36" customFormat="1" ht="21.75" customHeight="1" x14ac:dyDescent="0.2">
      <c r="A106" s="27">
        <v>2</v>
      </c>
      <c r="B106" s="27">
        <v>3</v>
      </c>
      <c r="C106" s="27">
        <v>7</v>
      </c>
      <c r="D106" s="27">
        <v>1</v>
      </c>
      <c r="E106" s="28" t="s">
        <v>25</v>
      </c>
      <c r="F106" s="29" t="s">
        <v>134</v>
      </c>
      <c r="G106" s="31">
        <f>+'[1]PRESUP. EJEC. 2025'!C131</f>
        <v>8000000</v>
      </c>
      <c r="H106" s="31">
        <f>+'[1]PRESUP. EJEC. 2025'!D131</f>
        <v>3326600</v>
      </c>
      <c r="I106" s="32">
        <f t="shared" si="7"/>
        <v>11326600</v>
      </c>
      <c r="J106" s="31">
        <v>804947</v>
      </c>
      <c r="K106" s="31">
        <v>281525.3</v>
      </c>
      <c r="L106" s="31">
        <v>263765.2</v>
      </c>
      <c r="M106" s="31">
        <v>1782320.8</v>
      </c>
      <c r="N106" s="31">
        <v>283797.81</v>
      </c>
      <c r="O106" s="31">
        <v>285514.7</v>
      </c>
      <c r="P106" s="31">
        <v>718336.6</v>
      </c>
      <c r="Q106" s="31">
        <v>253669.7</v>
      </c>
      <c r="R106" s="31">
        <v>1676862.1</v>
      </c>
      <c r="S106" s="31"/>
      <c r="T106" s="33"/>
      <c r="U106" s="31"/>
      <c r="V106" s="34">
        <f t="shared" si="8"/>
        <v>6350739.2100000009</v>
      </c>
      <c r="W106" s="35"/>
      <c r="X106" s="35"/>
    </row>
    <row r="107" spans="1:24" s="36" customFormat="1" ht="21.75" customHeight="1" x14ac:dyDescent="0.2">
      <c r="A107" s="27">
        <v>2</v>
      </c>
      <c r="B107" s="27">
        <v>3</v>
      </c>
      <c r="C107" s="27">
        <v>7</v>
      </c>
      <c r="D107" s="27">
        <v>1</v>
      </c>
      <c r="E107" s="28" t="s">
        <v>43</v>
      </c>
      <c r="F107" s="29" t="s">
        <v>135</v>
      </c>
      <c r="G107" s="31">
        <f>+'[1]PRESUP. EJEC. 2025'!C132</f>
        <v>4000000</v>
      </c>
      <c r="H107" s="31">
        <f>+'[1]PRESUP. EJEC. 2025'!D132</f>
        <v>3250000</v>
      </c>
      <c r="I107" s="32">
        <f t="shared" si="7"/>
        <v>7250000</v>
      </c>
      <c r="J107" s="31">
        <v>885000</v>
      </c>
      <c r="K107" s="31">
        <v>0</v>
      </c>
      <c r="L107" s="31">
        <v>0</v>
      </c>
      <c r="M107" s="31">
        <v>1330000</v>
      </c>
      <c r="N107" s="31">
        <v>0</v>
      </c>
      <c r="O107" s="31">
        <v>0</v>
      </c>
      <c r="P107" s="31">
        <v>672000</v>
      </c>
      <c r="Q107" s="31">
        <v>0</v>
      </c>
      <c r="R107" s="31">
        <v>2174400</v>
      </c>
      <c r="S107" s="31"/>
      <c r="T107" s="33"/>
      <c r="U107" s="31"/>
      <c r="V107" s="34">
        <f t="shared" si="8"/>
        <v>5061400</v>
      </c>
      <c r="W107" s="35"/>
      <c r="X107" s="35"/>
    </row>
    <row r="108" spans="1:24" s="36" customFormat="1" x14ac:dyDescent="0.2">
      <c r="A108" s="27">
        <v>2</v>
      </c>
      <c r="B108" s="27">
        <v>3</v>
      </c>
      <c r="C108" s="27">
        <v>7</v>
      </c>
      <c r="D108" s="27">
        <v>1</v>
      </c>
      <c r="E108" s="28" t="s">
        <v>45</v>
      </c>
      <c r="F108" s="29" t="s">
        <v>136</v>
      </c>
      <c r="G108" s="31">
        <f>+'[1]PRESUP. EJEC. 2025'!C133</f>
        <v>50000</v>
      </c>
      <c r="H108" s="31">
        <v>0</v>
      </c>
      <c r="I108" s="32">
        <f t="shared" si="7"/>
        <v>50000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31"/>
      <c r="T108" s="33"/>
      <c r="U108" s="31"/>
      <c r="V108" s="34">
        <f t="shared" si="8"/>
        <v>0</v>
      </c>
      <c r="W108" s="35"/>
      <c r="X108" s="35"/>
    </row>
    <row r="109" spans="1:24" s="36" customFormat="1" x14ac:dyDescent="0.2">
      <c r="A109" s="27">
        <v>2</v>
      </c>
      <c r="B109" s="27">
        <v>3</v>
      </c>
      <c r="C109" s="27">
        <v>7</v>
      </c>
      <c r="D109" s="27">
        <v>1</v>
      </c>
      <c r="E109" s="28" t="s">
        <v>27</v>
      </c>
      <c r="F109" s="29" t="s">
        <v>137</v>
      </c>
      <c r="G109" s="31">
        <v>0</v>
      </c>
      <c r="H109" s="31">
        <v>0</v>
      </c>
      <c r="I109" s="32">
        <f t="shared" si="7"/>
        <v>0</v>
      </c>
      <c r="J109" s="31">
        <v>0</v>
      </c>
      <c r="K109" s="31"/>
      <c r="L109" s="31">
        <v>0</v>
      </c>
      <c r="M109" s="31"/>
      <c r="N109" s="31">
        <v>0</v>
      </c>
      <c r="O109" s="31"/>
      <c r="P109" s="31"/>
      <c r="Q109" s="31"/>
      <c r="R109" s="31">
        <v>16800</v>
      </c>
      <c r="S109" s="31"/>
      <c r="T109" s="33"/>
      <c r="U109" s="31"/>
      <c r="V109" s="34">
        <f t="shared" si="8"/>
        <v>16800</v>
      </c>
      <c r="W109" s="35"/>
      <c r="X109" s="35"/>
    </row>
    <row r="110" spans="1:24" s="36" customFormat="1" x14ac:dyDescent="0.2">
      <c r="A110" s="27">
        <v>2</v>
      </c>
      <c r="B110" s="27">
        <v>3</v>
      </c>
      <c r="C110" s="27">
        <v>7</v>
      </c>
      <c r="D110" s="27">
        <v>1</v>
      </c>
      <c r="E110" s="28" t="s">
        <v>29</v>
      </c>
      <c r="F110" s="29" t="s">
        <v>138</v>
      </c>
      <c r="G110" s="31">
        <f>+'[1]PRESUP. EJEC. 2025'!C135</f>
        <v>300000</v>
      </c>
      <c r="H110" s="31">
        <v>0</v>
      </c>
      <c r="I110" s="32">
        <f t="shared" si="7"/>
        <v>300000</v>
      </c>
      <c r="J110" s="31">
        <v>0</v>
      </c>
      <c r="K110" s="31">
        <v>0</v>
      </c>
      <c r="L110" s="31">
        <v>0</v>
      </c>
      <c r="M110" s="31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31"/>
      <c r="T110" s="33"/>
      <c r="U110" s="31"/>
      <c r="V110" s="34">
        <f t="shared" si="8"/>
        <v>0</v>
      </c>
      <c r="W110" s="35"/>
      <c r="X110" s="35"/>
    </row>
    <row r="111" spans="1:24" s="36" customFormat="1" ht="21.75" hidden="1" customHeight="1" x14ac:dyDescent="0.2">
      <c r="A111" s="27">
        <v>2</v>
      </c>
      <c r="B111" s="27">
        <v>3</v>
      </c>
      <c r="C111" s="27">
        <v>7</v>
      </c>
      <c r="D111" s="27">
        <v>2</v>
      </c>
      <c r="E111" s="28" t="s">
        <v>25</v>
      </c>
      <c r="F111" s="29" t="s">
        <v>139</v>
      </c>
      <c r="G111" s="31"/>
      <c r="H111" s="31">
        <v>0</v>
      </c>
      <c r="I111" s="32">
        <f t="shared" si="7"/>
        <v>0</v>
      </c>
      <c r="J111" s="31">
        <v>0</v>
      </c>
      <c r="K111" s="31"/>
      <c r="L111" s="31">
        <v>0</v>
      </c>
      <c r="M111" s="31"/>
      <c r="N111" s="31">
        <v>0</v>
      </c>
      <c r="O111" s="31"/>
      <c r="P111" s="31"/>
      <c r="Q111" s="31"/>
      <c r="R111" s="31"/>
      <c r="S111" s="31"/>
      <c r="T111" s="33"/>
      <c r="U111" s="31"/>
      <c r="V111" s="34">
        <f t="shared" si="8"/>
        <v>0</v>
      </c>
      <c r="W111" s="35"/>
      <c r="X111" s="35"/>
    </row>
    <row r="112" spans="1:24" s="36" customFormat="1" ht="21.75" customHeight="1" x14ac:dyDescent="0.2">
      <c r="A112" s="27">
        <v>2</v>
      </c>
      <c r="B112" s="27">
        <v>3</v>
      </c>
      <c r="C112" s="27">
        <v>7</v>
      </c>
      <c r="D112" s="27">
        <v>2</v>
      </c>
      <c r="E112" s="28" t="s">
        <v>27</v>
      </c>
      <c r="F112" s="29" t="s">
        <v>140</v>
      </c>
      <c r="G112" s="31">
        <f>+'[1]PRESUP. EJEC. 2025'!C138</f>
        <v>125000</v>
      </c>
      <c r="H112" s="31">
        <f>+'[1]PRESUP. EJEC. 2025'!D138</f>
        <v>-75000</v>
      </c>
      <c r="I112" s="32">
        <f t="shared" si="7"/>
        <v>50000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31"/>
      <c r="T112" s="33"/>
      <c r="U112" s="31"/>
      <c r="V112" s="34">
        <f>SUM(J112:U112)</f>
        <v>0</v>
      </c>
      <c r="W112" s="35"/>
      <c r="X112" s="35"/>
    </row>
    <row r="113" spans="1:24" s="36" customFormat="1" ht="21.75" customHeight="1" x14ac:dyDescent="0.2">
      <c r="A113" s="27">
        <v>2</v>
      </c>
      <c r="B113" s="27">
        <v>3</v>
      </c>
      <c r="C113" s="27">
        <v>7</v>
      </c>
      <c r="D113" s="27">
        <v>2</v>
      </c>
      <c r="E113" s="28" t="s">
        <v>29</v>
      </c>
      <c r="F113" s="51" t="s">
        <v>141</v>
      </c>
      <c r="G113" s="52">
        <f>+'[1]PRESUP. EJEC. 2025'!C139</f>
        <v>125000</v>
      </c>
      <c r="H113" s="52">
        <f>+'[1]PRESUP. EJEC. 2025'!D139</f>
        <v>400000</v>
      </c>
      <c r="I113" s="32">
        <f t="shared" si="7"/>
        <v>525000</v>
      </c>
      <c r="J113" s="31">
        <v>0</v>
      </c>
      <c r="K113" s="31">
        <v>0</v>
      </c>
      <c r="L113" s="31">
        <v>0</v>
      </c>
      <c r="M113" s="31">
        <v>0</v>
      </c>
      <c r="N113" s="31">
        <v>234748.98</v>
      </c>
      <c r="O113" s="31">
        <v>0</v>
      </c>
      <c r="P113" s="31">
        <f>52400+25000</f>
        <v>77400</v>
      </c>
      <c r="Q113" s="31">
        <v>0</v>
      </c>
      <c r="R113" s="31">
        <v>85255</v>
      </c>
      <c r="S113" s="31"/>
      <c r="T113" s="33"/>
      <c r="U113" s="31"/>
      <c r="V113" s="34">
        <f t="shared" si="8"/>
        <v>397403.98</v>
      </c>
      <c r="W113" s="35"/>
      <c r="X113" s="35"/>
    </row>
    <row r="114" spans="1:24" s="36" customFormat="1" ht="21.75" customHeight="1" x14ac:dyDescent="0.2">
      <c r="A114" s="27">
        <v>2</v>
      </c>
      <c r="B114" s="27">
        <v>3</v>
      </c>
      <c r="C114" s="27">
        <v>9</v>
      </c>
      <c r="D114" s="27">
        <v>1</v>
      </c>
      <c r="E114" s="28" t="s">
        <v>25</v>
      </c>
      <c r="F114" s="29" t="s">
        <v>142</v>
      </c>
      <c r="G114" s="31">
        <f>+'[1]PRESUP. EJEC. 2025'!C141</f>
        <v>1025000</v>
      </c>
      <c r="H114" s="31">
        <f>+'[1]PRESUP. EJEC. 2025'!D141</f>
        <v>226124.58</v>
      </c>
      <c r="I114" s="32">
        <f t="shared" si="7"/>
        <v>1251124.58</v>
      </c>
      <c r="J114" s="31">
        <v>0</v>
      </c>
      <c r="K114" s="31">
        <v>0</v>
      </c>
      <c r="L114" s="31">
        <v>996</v>
      </c>
      <c r="M114" s="31">
        <v>226124.58</v>
      </c>
      <c r="N114" s="31">
        <v>250836.68</v>
      </c>
      <c r="O114" s="31">
        <v>0</v>
      </c>
      <c r="P114" s="31">
        <v>369400</v>
      </c>
      <c r="Q114" s="31">
        <v>0</v>
      </c>
      <c r="R114" s="31">
        <v>155594.6</v>
      </c>
      <c r="S114" s="31"/>
      <c r="T114" s="33"/>
      <c r="U114" s="31"/>
      <c r="V114" s="34">
        <f t="shared" si="8"/>
        <v>1002951.86</v>
      </c>
      <c r="W114" s="35"/>
      <c r="X114" s="35"/>
    </row>
    <row r="115" spans="1:24" s="36" customFormat="1" ht="21.75" customHeight="1" x14ac:dyDescent="0.2">
      <c r="A115" s="27">
        <v>2</v>
      </c>
      <c r="B115" s="27">
        <v>3</v>
      </c>
      <c r="C115" s="27">
        <v>9</v>
      </c>
      <c r="D115" s="27">
        <v>2</v>
      </c>
      <c r="E115" s="28" t="s">
        <v>25</v>
      </c>
      <c r="F115" s="29" t="s">
        <v>143</v>
      </c>
      <c r="G115" s="31">
        <f>+'[1]PRESUP. EJEC. 2025'!C142</f>
        <v>2000000</v>
      </c>
      <c r="H115" s="31">
        <f>+'[1]PRESUP. EJEC. 2025'!D142</f>
        <v>202714</v>
      </c>
      <c r="I115" s="32">
        <f t="shared" si="7"/>
        <v>2202714</v>
      </c>
      <c r="J115" s="31">
        <v>203845</v>
      </c>
      <c r="K115" s="31">
        <v>0</v>
      </c>
      <c r="L115" s="31">
        <v>918</v>
      </c>
      <c r="M115" s="31">
        <v>212433.65</v>
      </c>
      <c r="N115" s="31">
        <v>600711.85</v>
      </c>
      <c r="O115" s="31">
        <v>520142.23</v>
      </c>
      <c r="P115" s="31">
        <v>135882.9</v>
      </c>
      <c r="Q115" s="31">
        <v>60000</v>
      </c>
      <c r="R115" s="31">
        <v>386880.93</v>
      </c>
      <c r="S115" s="31"/>
      <c r="T115" s="33"/>
      <c r="U115" s="31"/>
      <c r="V115" s="34">
        <f>SUM(J115:U115)</f>
        <v>2120814.56</v>
      </c>
      <c r="W115" s="35"/>
      <c r="X115" s="35"/>
    </row>
    <row r="116" spans="1:24" s="36" customFormat="1" ht="21.75" customHeight="1" x14ac:dyDescent="0.2">
      <c r="A116" s="27">
        <v>2</v>
      </c>
      <c r="B116" s="27">
        <v>3</v>
      </c>
      <c r="C116" s="27">
        <v>9</v>
      </c>
      <c r="D116" s="27">
        <v>2</v>
      </c>
      <c r="E116" s="28" t="s">
        <v>43</v>
      </c>
      <c r="F116" s="36" t="s">
        <v>144</v>
      </c>
      <c r="G116" s="31">
        <v>0</v>
      </c>
      <c r="H116" s="31">
        <f>+'[1]PRESUP. EJEC. 2025'!D143</f>
        <v>150000</v>
      </c>
      <c r="I116" s="32">
        <f t="shared" si="7"/>
        <v>150000</v>
      </c>
      <c r="J116" s="31">
        <v>0</v>
      </c>
      <c r="K116" s="31">
        <v>0</v>
      </c>
      <c r="L116" s="31">
        <v>0</v>
      </c>
      <c r="M116" s="31">
        <v>0</v>
      </c>
      <c r="N116" s="31">
        <v>0</v>
      </c>
      <c r="O116" s="31">
        <v>0</v>
      </c>
      <c r="P116" s="31">
        <v>0</v>
      </c>
      <c r="Q116" s="31"/>
      <c r="R116" s="31">
        <v>0</v>
      </c>
      <c r="S116" s="31"/>
      <c r="T116" s="33"/>
      <c r="U116" s="31"/>
      <c r="V116" s="34">
        <f>SUM(J116:U116)</f>
        <v>0</v>
      </c>
      <c r="W116" s="35"/>
      <c r="X116" s="35"/>
    </row>
    <row r="117" spans="1:24" s="36" customFormat="1" ht="21.75" customHeight="1" x14ac:dyDescent="0.2">
      <c r="A117" s="27">
        <v>2</v>
      </c>
      <c r="B117" s="27">
        <v>3</v>
      </c>
      <c r="C117" s="27">
        <v>9</v>
      </c>
      <c r="D117" s="27">
        <v>5</v>
      </c>
      <c r="E117" s="28" t="s">
        <v>25</v>
      </c>
      <c r="F117" s="29" t="s">
        <v>145</v>
      </c>
      <c r="G117" s="31">
        <v>0</v>
      </c>
      <c r="H117" s="31">
        <f>+'[1]PRESUP. EJEC. 2025'!D144</f>
        <v>275000</v>
      </c>
      <c r="I117" s="32">
        <f t="shared" si="7"/>
        <v>275000</v>
      </c>
      <c r="J117" s="31">
        <v>0</v>
      </c>
      <c r="K117" s="31">
        <v>0</v>
      </c>
      <c r="L117" s="31">
        <v>0</v>
      </c>
      <c r="M117" s="31">
        <v>0</v>
      </c>
      <c r="N117" s="31">
        <v>149963.84</v>
      </c>
      <c r="O117" s="31">
        <v>0</v>
      </c>
      <c r="P117" s="31">
        <v>66000</v>
      </c>
      <c r="Q117" s="31"/>
      <c r="R117" s="31">
        <v>0</v>
      </c>
      <c r="S117" s="31"/>
      <c r="T117" s="33"/>
      <c r="U117" s="31"/>
      <c r="V117" s="34">
        <f>SUM(J117:U117)</f>
        <v>215963.84</v>
      </c>
      <c r="W117" s="35"/>
      <c r="X117" s="35"/>
    </row>
    <row r="118" spans="1:24" s="36" customFormat="1" ht="21.75" customHeight="1" x14ac:dyDescent="0.2">
      <c r="A118" s="27">
        <v>2</v>
      </c>
      <c r="B118" s="27">
        <v>3</v>
      </c>
      <c r="C118" s="27">
        <v>9</v>
      </c>
      <c r="D118" s="27">
        <v>6</v>
      </c>
      <c r="E118" s="28" t="s">
        <v>25</v>
      </c>
      <c r="F118" s="29" t="s">
        <v>146</v>
      </c>
      <c r="G118" s="31">
        <f>+'[1]PRESUP. EJEC. 2025'!C145</f>
        <v>200000</v>
      </c>
      <c r="H118" s="31">
        <f>+'[1]PRESUP. EJEC. 2025'!D145</f>
        <v>150000</v>
      </c>
      <c r="I118" s="32">
        <f t="shared" si="7"/>
        <v>350000</v>
      </c>
      <c r="J118" s="31">
        <v>0</v>
      </c>
      <c r="K118" s="31">
        <v>0</v>
      </c>
      <c r="L118" s="31">
        <v>0</v>
      </c>
      <c r="M118" s="31">
        <v>0</v>
      </c>
      <c r="N118" s="31">
        <v>0</v>
      </c>
      <c r="O118" s="31">
        <v>0</v>
      </c>
      <c r="P118" s="31">
        <v>196200.07</v>
      </c>
      <c r="Q118" s="31"/>
      <c r="R118" s="31">
        <v>89308.42</v>
      </c>
      <c r="S118" s="31"/>
      <c r="T118" s="33"/>
      <c r="U118" s="31"/>
      <c r="V118" s="34">
        <f t="shared" si="8"/>
        <v>285508.49</v>
      </c>
      <c r="W118" s="35"/>
      <c r="X118" s="35"/>
    </row>
    <row r="119" spans="1:24" s="45" customFormat="1" ht="21.75" customHeight="1" x14ac:dyDescent="0.2">
      <c r="A119" s="27">
        <v>2</v>
      </c>
      <c r="B119" s="27">
        <v>3</v>
      </c>
      <c r="C119" s="27">
        <v>9</v>
      </c>
      <c r="D119" s="27">
        <v>8</v>
      </c>
      <c r="E119" s="28" t="s">
        <v>25</v>
      </c>
      <c r="F119" s="29" t="s">
        <v>147</v>
      </c>
      <c r="G119" s="31">
        <f>+'[1]PRESUP. EJEC. 2025'!C147</f>
        <v>0</v>
      </c>
      <c r="H119" s="31">
        <f>+'[1]PRESUP. EJEC. 2025'!D147</f>
        <v>2080000</v>
      </c>
      <c r="I119" s="32">
        <f t="shared" si="7"/>
        <v>2080000</v>
      </c>
      <c r="J119" s="31">
        <v>0</v>
      </c>
      <c r="K119" s="31">
        <v>0</v>
      </c>
      <c r="L119" s="31">
        <v>1303050</v>
      </c>
      <c r="M119" s="31">
        <v>25000</v>
      </c>
      <c r="N119" s="31">
        <v>240516.47</v>
      </c>
      <c r="O119" s="31">
        <v>0</v>
      </c>
      <c r="P119" s="31">
        <v>246459.48</v>
      </c>
      <c r="Q119" s="31"/>
      <c r="R119" s="31">
        <v>189200</v>
      </c>
      <c r="S119" s="31"/>
      <c r="T119" s="33"/>
      <c r="U119" s="31"/>
      <c r="V119" s="34">
        <f t="shared" si="8"/>
        <v>2004225.95</v>
      </c>
      <c r="W119" s="44"/>
      <c r="X119" s="35"/>
    </row>
    <row r="120" spans="1:24" s="45" customFormat="1" ht="21.75" hidden="1" customHeight="1" x14ac:dyDescent="0.2">
      <c r="A120" s="27">
        <v>2</v>
      </c>
      <c r="B120" s="27">
        <v>3</v>
      </c>
      <c r="C120" s="27">
        <v>9</v>
      </c>
      <c r="D120" s="27">
        <v>8</v>
      </c>
      <c r="E120" s="28" t="s">
        <v>43</v>
      </c>
      <c r="F120" s="29" t="s">
        <v>148</v>
      </c>
      <c r="G120" s="31">
        <v>0</v>
      </c>
      <c r="H120" s="31">
        <v>0</v>
      </c>
      <c r="I120" s="32">
        <f t="shared" si="7"/>
        <v>0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  <c r="O120" s="31"/>
      <c r="P120" s="31"/>
      <c r="Q120" s="31"/>
      <c r="R120" s="31"/>
      <c r="S120" s="31"/>
      <c r="T120" s="33"/>
      <c r="U120" s="31"/>
      <c r="V120" s="34">
        <f t="shared" si="8"/>
        <v>0</v>
      </c>
      <c r="W120" s="44"/>
      <c r="X120" s="35"/>
    </row>
    <row r="121" spans="1:24" s="36" customFormat="1" ht="21.75" customHeight="1" x14ac:dyDescent="0.2">
      <c r="A121" s="27">
        <v>2</v>
      </c>
      <c r="B121" s="27">
        <v>3</v>
      </c>
      <c r="C121" s="27">
        <v>9</v>
      </c>
      <c r="D121" s="27">
        <v>9</v>
      </c>
      <c r="E121" s="28" t="s">
        <v>25</v>
      </c>
      <c r="F121" s="29" t="s">
        <v>149</v>
      </c>
      <c r="G121" s="31">
        <f>+'[1]PRESUP. EJEC. 2025'!C149</f>
        <v>400000</v>
      </c>
      <c r="H121" s="31">
        <f>+'[1]PRESUP. EJEC. 2025'!D149</f>
        <v>0</v>
      </c>
      <c r="I121" s="32">
        <f t="shared" si="7"/>
        <v>400000</v>
      </c>
      <c r="J121" s="31">
        <v>0</v>
      </c>
      <c r="K121" s="31">
        <v>0</v>
      </c>
      <c r="L121" s="31">
        <v>10858</v>
      </c>
      <c r="M121" s="31">
        <v>0</v>
      </c>
      <c r="N121" s="31">
        <v>0</v>
      </c>
      <c r="O121" s="31">
        <v>3600</v>
      </c>
      <c r="P121" s="31">
        <v>30000</v>
      </c>
      <c r="Q121" s="31"/>
      <c r="R121" s="31">
        <v>42002.1</v>
      </c>
      <c r="S121" s="31"/>
      <c r="T121" s="33"/>
      <c r="U121" s="31"/>
      <c r="V121" s="34">
        <f t="shared" si="8"/>
        <v>86460.1</v>
      </c>
      <c r="W121" s="35"/>
      <c r="X121" s="35"/>
    </row>
    <row r="122" spans="1:24" s="36" customFormat="1" ht="21.75" customHeight="1" x14ac:dyDescent="0.2">
      <c r="A122" s="27">
        <v>2</v>
      </c>
      <c r="B122" s="27">
        <v>3</v>
      </c>
      <c r="C122" s="27">
        <v>9</v>
      </c>
      <c r="D122" s="27">
        <v>9</v>
      </c>
      <c r="E122" s="28" t="s">
        <v>43</v>
      </c>
      <c r="F122" s="40" t="s">
        <v>150</v>
      </c>
      <c r="G122" s="31">
        <v>0</v>
      </c>
      <c r="H122" s="31">
        <v>32000000</v>
      </c>
      <c r="I122" s="32">
        <f t="shared" si="7"/>
        <v>32000000</v>
      </c>
      <c r="J122" s="31">
        <v>0</v>
      </c>
      <c r="K122" s="31">
        <v>0</v>
      </c>
      <c r="L122" s="31">
        <v>0</v>
      </c>
      <c r="M122" s="31">
        <v>0</v>
      </c>
      <c r="N122" s="31">
        <v>16000000</v>
      </c>
      <c r="O122" s="31">
        <v>0</v>
      </c>
      <c r="P122" s="31">
        <v>0</v>
      </c>
      <c r="Q122" s="31"/>
      <c r="R122" s="31">
        <v>0</v>
      </c>
      <c r="S122" s="31"/>
      <c r="T122" s="33"/>
      <c r="U122" s="31"/>
      <c r="V122" s="34">
        <f t="shared" si="8"/>
        <v>16000000</v>
      </c>
      <c r="W122" s="35"/>
      <c r="X122" s="35"/>
    </row>
    <row r="123" spans="1:24" s="36" customFormat="1" ht="21.75" customHeight="1" x14ac:dyDescent="0.2">
      <c r="A123" s="27">
        <v>2</v>
      </c>
      <c r="B123" s="27">
        <v>3</v>
      </c>
      <c r="C123" s="27">
        <v>9</v>
      </c>
      <c r="D123" s="27">
        <v>9</v>
      </c>
      <c r="E123" s="28" t="s">
        <v>27</v>
      </c>
      <c r="F123" s="40" t="s">
        <v>151</v>
      </c>
      <c r="G123" s="31">
        <v>0</v>
      </c>
      <c r="H123" s="31">
        <f>+'[1]PRESUP. EJEC. 2025'!D151</f>
        <v>700000</v>
      </c>
      <c r="I123" s="32">
        <f t="shared" si="7"/>
        <v>700000</v>
      </c>
      <c r="J123" s="31">
        <v>0</v>
      </c>
      <c r="K123" s="31">
        <v>0</v>
      </c>
      <c r="L123" s="31">
        <v>0</v>
      </c>
      <c r="M123" s="31">
        <v>33040</v>
      </c>
      <c r="N123" s="31">
        <v>168207</v>
      </c>
      <c r="O123" s="31">
        <v>4130</v>
      </c>
      <c r="P123" s="31">
        <v>0</v>
      </c>
      <c r="Q123" s="31"/>
      <c r="R123" s="31">
        <v>160893</v>
      </c>
      <c r="S123" s="31"/>
      <c r="T123" s="33"/>
      <c r="U123" s="31"/>
      <c r="V123" s="34">
        <f t="shared" si="8"/>
        <v>366270</v>
      </c>
      <c r="W123" s="35"/>
      <c r="X123" s="35"/>
    </row>
    <row r="124" spans="1:24" s="36" customFormat="1" ht="26.25" customHeight="1" x14ac:dyDescent="0.2">
      <c r="A124" s="29"/>
      <c r="B124" s="29"/>
      <c r="C124" s="29"/>
      <c r="D124" s="29"/>
      <c r="E124" s="28"/>
      <c r="F124" s="20" t="s">
        <v>152</v>
      </c>
      <c r="G124" s="21">
        <f t="shared" ref="G124:U124" si="9">SUM(G125:G140)</f>
        <v>397500000</v>
      </c>
      <c r="H124" s="21">
        <f>SUM(H125:H134)</f>
        <v>402719074.94</v>
      </c>
      <c r="I124" s="23">
        <f>SUM(I125:I140)</f>
        <v>800219074.93999994</v>
      </c>
      <c r="J124" s="21">
        <f>SUM(J125:J140)</f>
        <v>81200000</v>
      </c>
      <c r="K124" s="21">
        <f>SUM(K125:K140)</f>
        <v>26503723</v>
      </c>
      <c r="L124" s="21">
        <f>SUM(L125:L140)</f>
        <v>267002527.75000003</v>
      </c>
      <c r="M124" s="21">
        <f>SUM(M125:M140)</f>
        <v>52013757.039999999</v>
      </c>
      <c r="N124" s="21">
        <f t="shared" si="9"/>
        <v>58813570.079999998</v>
      </c>
      <c r="O124" s="21">
        <f t="shared" si="9"/>
        <v>22100306.710000001</v>
      </c>
      <c r="P124" s="21">
        <f t="shared" si="9"/>
        <v>32307933.66</v>
      </c>
      <c r="Q124" s="21">
        <f t="shared" si="9"/>
        <v>54388733</v>
      </c>
      <c r="R124" s="21">
        <f t="shared" si="9"/>
        <v>37982075</v>
      </c>
      <c r="S124" s="21">
        <f t="shared" si="9"/>
        <v>0</v>
      </c>
      <c r="T124" s="21">
        <f t="shared" si="9"/>
        <v>0</v>
      </c>
      <c r="U124" s="21">
        <f t="shared" si="9"/>
        <v>0</v>
      </c>
      <c r="V124" s="21">
        <f>SUM(V125:V140)</f>
        <v>632312626.24000013</v>
      </c>
      <c r="W124" s="35"/>
      <c r="X124" s="35"/>
    </row>
    <row r="125" spans="1:24" s="36" customFormat="1" ht="18.75" hidden="1" customHeight="1" x14ac:dyDescent="0.2">
      <c r="A125" s="27">
        <v>2</v>
      </c>
      <c r="B125" s="27">
        <v>4</v>
      </c>
      <c r="C125" s="27">
        <v>1</v>
      </c>
      <c r="D125" s="27">
        <v>1</v>
      </c>
      <c r="E125" s="28" t="s">
        <v>25</v>
      </c>
      <c r="F125" s="29" t="s">
        <v>153</v>
      </c>
      <c r="G125" s="31"/>
      <c r="H125" s="31"/>
      <c r="I125" s="32"/>
      <c r="J125" s="31">
        <v>0</v>
      </c>
      <c r="K125" s="31">
        <v>0</v>
      </c>
      <c r="L125" s="31">
        <v>0</v>
      </c>
      <c r="M125" s="31"/>
      <c r="N125" s="31"/>
      <c r="O125" s="31"/>
      <c r="P125" s="31"/>
      <c r="Q125" s="31">
        <v>0</v>
      </c>
      <c r="R125" s="31">
        <v>0</v>
      </c>
      <c r="S125" s="31"/>
      <c r="T125" s="31"/>
      <c r="U125" s="31"/>
      <c r="V125" s="34">
        <f t="shared" si="8"/>
        <v>0</v>
      </c>
      <c r="W125" s="35"/>
      <c r="X125" s="35"/>
    </row>
    <row r="126" spans="1:24" s="36" customFormat="1" ht="22.5" customHeight="1" x14ac:dyDescent="0.2">
      <c r="A126" s="27">
        <v>2</v>
      </c>
      <c r="B126" s="27">
        <v>4</v>
      </c>
      <c r="C126" s="27">
        <v>1</v>
      </c>
      <c r="D126" s="27">
        <v>2</v>
      </c>
      <c r="E126" s="28" t="s">
        <v>25</v>
      </c>
      <c r="F126" s="29" t="s">
        <v>154</v>
      </c>
      <c r="G126" s="31">
        <f>+'[1]PRESUP. EJEC. 2025'!C155</f>
        <v>500000</v>
      </c>
      <c r="H126" s="31">
        <v>0</v>
      </c>
      <c r="I126" s="32">
        <f t="shared" ref="I126:I134" si="10">+G126+H126</f>
        <v>500000</v>
      </c>
      <c r="J126" s="31">
        <v>0</v>
      </c>
      <c r="K126" s="31">
        <v>0</v>
      </c>
      <c r="L126" s="31">
        <v>0</v>
      </c>
      <c r="M126" s="31">
        <v>0</v>
      </c>
      <c r="N126" s="31">
        <v>0</v>
      </c>
      <c r="O126" s="31">
        <v>0</v>
      </c>
      <c r="P126" s="31">
        <v>0</v>
      </c>
      <c r="Q126" s="31">
        <v>150000</v>
      </c>
      <c r="R126" s="31">
        <v>100000</v>
      </c>
      <c r="S126" s="31"/>
      <c r="T126" s="33"/>
      <c r="U126" s="31"/>
      <c r="V126" s="34">
        <f t="shared" si="8"/>
        <v>250000</v>
      </c>
      <c r="W126" s="35"/>
      <c r="X126" s="35"/>
    </row>
    <row r="127" spans="1:24" s="36" customFormat="1" ht="22.5" customHeight="1" x14ac:dyDescent="0.2">
      <c r="A127" s="27">
        <v>2</v>
      </c>
      <c r="B127" s="27">
        <v>4</v>
      </c>
      <c r="C127" s="27">
        <v>1</v>
      </c>
      <c r="D127" s="27">
        <v>2</v>
      </c>
      <c r="E127" s="28" t="s">
        <v>43</v>
      </c>
      <c r="F127" s="29" t="s">
        <v>155</v>
      </c>
      <c r="G127" s="31">
        <f>+'[1]PRESUP. EJEC. 2025'!C156</f>
        <v>3000000</v>
      </c>
      <c r="H127" s="31">
        <f>+'[1]PRESUP. EJEC. 2025'!D156</f>
        <v>471600</v>
      </c>
      <c r="I127" s="32">
        <f t="shared" si="10"/>
        <v>3471600</v>
      </c>
      <c r="J127" s="31">
        <v>0</v>
      </c>
      <c r="K127" s="31">
        <v>60000</v>
      </c>
      <c r="L127" s="31">
        <v>101413.8</v>
      </c>
      <c r="M127" s="31">
        <v>623560.99</v>
      </c>
      <c r="N127" s="31">
        <v>500000</v>
      </c>
      <c r="O127" s="31">
        <v>1007797.81</v>
      </c>
      <c r="P127" s="31">
        <v>150000</v>
      </c>
      <c r="Q127" s="31">
        <v>0</v>
      </c>
      <c r="R127" s="31">
        <v>120000</v>
      </c>
      <c r="S127" s="31"/>
      <c r="T127" s="33"/>
      <c r="U127" s="31"/>
      <c r="V127" s="34">
        <f t="shared" si="8"/>
        <v>2562772.6</v>
      </c>
      <c r="W127" s="35"/>
      <c r="X127" s="35"/>
    </row>
    <row r="128" spans="1:24" s="36" customFormat="1" ht="22.5" hidden="1" customHeight="1" x14ac:dyDescent="0.2">
      <c r="A128" s="27">
        <v>2</v>
      </c>
      <c r="B128" s="27">
        <v>4</v>
      </c>
      <c r="C128" s="27">
        <v>1</v>
      </c>
      <c r="D128" s="27">
        <v>3</v>
      </c>
      <c r="E128" s="28" t="s">
        <v>25</v>
      </c>
      <c r="F128" s="29" t="s">
        <v>156</v>
      </c>
      <c r="G128" s="31">
        <v>0</v>
      </c>
      <c r="H128" s="31">
        <f>+'[1]PRESUP. EJEC. 2025'!D157</f>
        <v>0</v>
      </c>
      <c r="I128" s="32">
        <f t="shared" si="10"/>
        <v>0</v>
      </c>
      <c r="J128" s="31">
        <v>0</v>
      </c>
      <c r="K128" s="31">
        <v>0</v>
      </c>
      <c r="L128" s="31"/>
      <c r="M128" s="31"/>
      <c r="N128" s="31"/>
      <c r="O128" s="31"/>
      <c r="P128" s="31"/>
      <c r="Q128" s="31"/>
      <c r="R128" s="31"/>
      <c r="S128" s="31"/>
      <c r="T128" s="33"/>
      <c r="U128" s="31"/>
      <c r="V128" s="34">
        <f t="shared" si="8"/>
        <v>0</v>
      </c>
      <c r="W128" s="35"/>
      <c r="X128" s="35"/>
    </row>
    <row r="129" spans="1:24" s="36" customFormat="1" ht="22.5" customHeight="1" x14ac:dyDescent="0.2">
      <c r="A129" s="27">
        <v>2</v>
      </c>
      <c r="B129" s="27">
        <v>4</v>
      </c>
      <c r="C129" s="27">
        <v>1</v>
      </c>
      <c r="D129" s="27">
        <v>4</v>
      </c>
      <c r="E129" s="28" t="s">
        <v>25</v>
      </c>
      <c r="F129" s="29" t="s">
        <v>157</v>
      </c>
      <c r="G129" s="31">
        <f>+'[1]PRESUP. EJEC. 2025'!C159</f>
        <v>1000000</v>
      </c>
      <c r="H129" s="31">
        <f>+'[1]PRESUP. EJEC. 2025'!D159</f>
        <v>0</v>
      </c>
      <c r="I129" s="32">
        <f t="shared" si="10"/>
        <v>1000000</v>
      </c>
      <c r="J129" s="31">
        <v>0</v>
      </c>
      <c r="K129" s="31">
        <v>55350</v>
      </c>
      <c r="L129" s="31">
        <v>0</v>
      </c>
      <c r="M129" s="31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54450</v>
      </c>
      <c r="S129" s="31"/>
      <c r="T129" s="33"/>
      <c r="U129" s="31"/>
      <c r="V129" s="34">
        <f t="shared" si="8"/>
        <v>109800</v>
      </c>
      <c r="W129" s="35"/>
      <c r="X129" s="35"/>
    </row>
    <row r="130" spans="1:24" s="36" customFormat="1" ht="22.5" customHeight="1" x14ac:dyDescent="0.2">
      <c r="A130" s="27">
        <v>2</v>
      </c>
      <c r="B130" s="27">
        <v>4</v>
      </c>
      <c r="C130" s="27">
        <v>1</v>
      </c>
      <c r="D130" s="27">
        <v>4</v>
      </c>
      <c r="E130" s="28" t="s">
        <v>43</v>
      </c>
      <c r="F130" s="29" t="s">
        <v>158</v>
      </c>
      <c r="G130" s="31">
        <f>+'[1]PRESUP. EJEC. 2025'!C160</f>
        <v>3000000</v>
      </c>
      <c r="H130" s="31">
        <f>+'[1]PRESUP. EJEC. 2025'!D160</f>
        <v>10436233.9</v>
      </c>
      <c r="I130" s="32">
        <f t="shared" si="10"/>
        <v>13436233.9</v>
      </c>
      <c r="J130" s="31">
        <v>0</v>
      </c>
      <c r="K130" s="31">
        <v>0</v>
      </c>
      <c r="L130" s="31">
        <v>3089927.56</v>
      </c>
      <c r="M130" s="31">
        <v>0</v>
      </c>
      <c r="N130" s="31">
        <v>5189250.28</v>
      </c>
      <c r="O130" s="31">
        <v>2665947.9</v>
      </c>
      <c r="P130" s="31">
        <v>0</v>
      </c>
      <c r="Q130" s="31">
        <v>0</v>
      </c>
      <c r="R130" s="31">
        <v>0</v>
      </c>
      <c r="S130" s="31"/>
      <c r="T130" s="33"/>
      <c r="U130" s="31"/>
      <c r="V130" s="34">
        <f t="shared" si="8"/>
        <v>10945125.74</v>
      </c>
      <c r="W130" s="35"/>
      <c r="X130" s="35"/>
    </row>
    <row r="131" spans="1:24" s="36" customFormat="1" ht="22.5" hidden="1" customHeight="1" x14ac:dyDescent="0.2">
      <c r="A131" s="27">
        <v>2</v>
      </c>
      <c r="B131" s="27">
        <v>4</v>
      </c>
      <c r="C131" s="27">
        <v>1</v>
      </c>
      <c r="D131" s="27">
        <v>5</v>
      </c>
      <c r="E131" s="28" t="s">
        <v>25</v>
      </c>
      <c r="F131" s="29" t="s">
        <v>159</v>
      </c>
      <c r="G131" s="31"/>
      <c r="H131" s="31"/>
      <c r="I131" s="32">
        <f t="shared" si="10"/>
        <v>0</v>
      </c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3"/>
      <c r="U131" s="31"/>
      <c r="V131" s="34">
        <f t="shared" si="8"/>
        <v>0</v>
      </c>
      <c r="W131" s="35"/>
      <c r="X131" s="35"/>
    </row>
    <row r="132" spans="1:24" s="36" customFormat="1" ht="22.5" customHeight="1" x14ac:dyDescent="0.2">
      <c r="A132" s="27">
        <v>2</v>
      </c>
      <c r="B132" s="27">
        <v>4</v>
      </c>
      <c r="C132" s="27">
        <v>1</v>
      </c>
      <c r="D132" s="27">
        <v>6</v>
      </c>
      <c r="E132" s="28" t="s">
        <v>27</v>
      </c>
      <c r="F132" s="29" t="s">
        <v>160</v>
      </c>
      <c r="G132" s="31">
        <f>+'[1]PRESUP. EJEC. 2025'!C162</f>
        <v>350000000</v>
      </c>
      <c r="H132" s="30">
        <f>+'[1]PRESUP. EJEC. 2025'!D162</f>
        <v>395736920</v>
      </c>
      <c r="I132" s="32">
        <f t="shared" si="10"/>
        <v>745736920</v>
      </c>
      <c r="J132" s="31">
        <v>80000000</v>
      </c>
      <c r="K132" s="31">
        <v>22138373</v>
      </c>
      <c r="L132" s="31">
        <v>260535217.59</v>
      </c>
      <c r="M132" s="31">
        <v>49055196.049999997</v>
      </c>
      <c r="N132" s="31">
        <v>48719319.799999997</v>
      </c>
      <c r="O132" s="31">
        <v>12081561</v>
      </c>
      <c r="P132" s="31">
        <v>28917384</v>
      </c>
      <c r="Q132" s="31">
        <v>53138733</v>
      </c>
      <c r="R132" s="31">
        <v>31546066</v>
      </c>
      <c r="S132" s="31"/>
      <c r="T132" s="33"/>
      <c r="U132" s="31"/>
      <c r="V132" s="34">
        <f t="shared" si="8"/>
        <v>586131850.44000006</v>
      </c>
      <c r="W132" s="35"/>
      <c r="X132" s="35"/>
    </row>
    <row r="133" spans="1:24" s="36" customFormat="1" ht="22.5" customHeight="1" x14ac:dyDescent="0.2">
      <c r="A133" s="27">
        <v>2</v>
      </c>
      <c r="B133" s="27">
        <v>4</v>
      </c>
      <c r="C133" s="27">
        <v>3</v>
      </c>
      <c r="D133" s="27">
        <v>1</v>
      </c>
      <c r="E133" s="28" t="s">
        <v>25</v>
      </c>
      <c r="F133" s="29" t="s">
        <v>161</v>
      </c>
      <c r="G133" s="31">
        <f>+'[1]PRESUP. EJEC. 2025'!C163</f>
        <v>15000000</v>
      </c>
      <c r="H133" s="30">
        <f>+'[1]PRESUP. EJEC. 2025'!D163</f>
        <v>1974321.04</v>
      </c>
      <c r="I133" s="32">
        <f t="shared" si="10"/>
        <v>16974321.039999999</v>
      </c>
      <c r="J133" s="31">
        <v>0</v>
      </c>
      <c r="K133" s="31">
        <v>3100000</v>
      </c>
      <c r="L133" s="31">
        <v>3070000</v>
      </c>
      <c r="M133" s="31">
        <v>1975000</v>
      </c>
      <c r="N133" s="31">
        <v>3905000</v>
      </c>
      <c r="O133" s="31">
        <v>2395000</v>
      </c>
      <c r="P133" s="31">
        <v>0</v>
      </c>
      <c r="Q133" s="31">
        <v>1100000</v>
      </c>
      <c r="R133" s="31">
        <v>0</v>
      </c>
      <c r="S133" s="31"/>
      <c r="T133" s="33"/>
      <c r="U133" s="31"/>
      <c r="V133" s="34">
        <f t="shared" si="8"/>
        <v>15545000</v>
      </c>
      <c r="W133" s="35"/>
      <c r="X133" s="35"/>
    </row>
    <row r="134" spans="1:24" s="36" customFormat="1" ht="22.5" customHeight="1" x14ac:dyDescent="0.2">
      <c r="A134" s="27">
        <v>2</v>
      </c>
      <c r="B134" s="27">
        <v>4</v>
      </c>
      <c r="C134" s="27">
        <v>3</v>
      </c>
      <c r="D134" s="27">
        <v>1</v>
      </c>
      <c r="E134" s="28" t="s">
        <v>43</v>
      </c>
      <c r="F134" s="29" t="s">
        <v>162</v>
      </c>
      <c r="G134" s="31">
        <f>+'[1]PRESUP. EJEC. 2025'!C164</f>
        <v>25000000</v>
      </c>
      <c r="H134" s="30">
        <f>+'[1]PRESUP. EJEC. 2025'!D164</f>
        <v>-5900000</v>
      </c>
      <c r="I134" s="32">
        <f t="shared" si="10"/>
        <v>19100000</v>
      </c>
      <c r="J134" s="31">
        <v>1200000</v>
      </c>
      <c r="K134" s="31">
        <v>1150000</v>
      </c>
      <c r="L134" s="31">
        <v>205968.8</v>
      </c>
      <c r="M134" s="31">
        <v>360000</v>
      </c>
      <c r="N134" s="31">
        <v>500000</v>
      </c>
      <c r="O134" s="31">
        <v>3950000</v>
      </c>
      <c r="P134" s="31">
        <v>3240549.66</v>
      </c>
      <c r="Q134" s="31">
        <v>0</v>
      </c>
      <c r="R134" s="31">
        <v>6161559</v>
      </c>
      <c r="S134" s="31"/>
      <c r="T134" s="33"/>
      <c r="U134" s="31"/>
      <c r="V134" s="34">
        <f>SUM(J134:U134)</f>
        <v>16768077.460000001</v>
      </c>
      <c r="W134" s="53"/>
      <c r="X134" s="53"/>
    </row>
    <row r="135" spans="1:24" s="36" customFormat="1" ht="22.5" hidden="1" customHeight="1" x14ac:dyDescent="0.2">
      <c r="A135" s="27">
        <v>2</v>
      </c>
      <c r="B135" s="27">
        <v>4</v>
      </c>
      <c r="C135" s="27">
        <v>3</v>
      </c>
      <c r="D135" s="27">
        <v>2</v>
      </c>
      <c r="E135" s="28" t="s">
        <v>25</v>
      </c>
      <c r="F135" s="29" t="s">
        <v>163</v>
      </c>
      <c r="G135" s="31"/>
      <c r="H135" s="31">
        <v>0</v>
      </c>
      <c r="I135" s="32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3"/>
      <c r="U135" s="31"/>
      <c r="V135" s="34">
        <f t="shared" si="8"/>
        <v>0</v>
      </c>
      <c r="W135" s="35"/>
      <c r="X135" s="35"/>
    </row>
    <row r="136" spans="1:24" s="36" customFormat="1" ht="22.5" hidden="1" customHeight="1" x14ac:dyDescent="0.2">
      <c r="A136" s="27">
        <v>2</v>
      </c>
      <c r="B136" s="27">
        <v>4</v>
      </c>
      <c r="C136" s="27">
        <v>3</v>
      </c>
      <c r="D136" s="27">
        <v>2</v>
      </c>
      <c r="E136" s="28" t="s">
        <v>43</v>
      </c>
      <c r="F136" s="29" t="s">
        <v>164</v>
      </c>
      <c r="G136" s="31"/>
      <c r="H136" s="31">
        <v>0</v>
      </c>
      <c r="I136" s="32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3"/>
      <c r="U136" s="31"/>
      <c r="V136" s="34">
        <f t="shared" si="8"/>
        <v>0</v>
      </c>
      <c r="W136" s="35"/>
      <c r="X136" s="35"/>
    </row>
    <row r="137" spans="1:24" s="36" customFormat="1" ht="22.5" hidden="1" customHeight="1" x14ac:dyDescent="0.2">
      <c r="A137" s="27">
        <v>2</v>
      </c>
      <c r="B137" s="27">
        <v>4</v>
      </c>
      <c r="C137" s="27">
        <v>4</v>
      </c>
      <c r="D137" s="27">
        <v>1</v>
      </c>
      <c r="E137" s="28" t="s">
        <v>43</v>
      </c>
      <c r="F137" s="29" t="s">
        <v>165</v>
      </c>
      <c r="G137" s="31"/>
      <c r="H137" s="31">
        <v>0</v>
      </c>
      <c r="I137" s="32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3"/>
      <c r="U137" s="31"/>
      <c r="V137" s="34">
        <f t="shared" si="8"/>
        <v>0</v>
      </c>
      <c r="W137" s="35"/>
      <c r="X137" s="35"/>
    </row>
    <row r="138" spans="1:24" s="36" customFormat="1" ht="22.5" hidden="1" customHeight="1" x14ac:dyDescent="0.2">
      <c r="A138" s="27">
        <v>2</v>
      </c>
      <c r="B138" s="27">
        <v>4</v>
      </c>
      <c r="C138" s="27">
        <v>4</v>
      </c>
      <c r="D138" s="27">
        <v>2</v>
      </c>
      <c r="E138" s="28" t="s">
        <v>25</v>
      </c>
      <c r="F138" s="29" t="s">
        <v>166</v>
      </c>
      <c r="G138" s="31"/>
      <c r="H138" s="31">
        <v>0</v>
      </c>
      <c r="I138" s="32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3"/>
      <c r="U138" s="31"/>
      <c r="V138" s="34">
        <f t="shared" si="8"/>
        <v>0</v>
      </c>
      <c r="W138" s="35"/>
      <c r="X138" s="35"/>
    </row>
    <row r="139" spans="1:24" s="36" customFormat="1" ht="22.5" hidden="1" customHeight="1" x14ac:dyDescent="0.2">
      <c r="A139" s="27">
        <v>2</v>
      </c>
      <c r="B139" s="27">
        <v>4</v>
      </c>
      <c r="C139" s="27">
        <v>5</v>
      </c>
      <c r="D139" s="27">
        <v>2</v>
      </c>
      <c r="E139" s="28" t="s">
        <v>25</v>
      </c>
      <c r="F139" s="29" t="s">
        <v>167</v>
      </c>
      <c r="G139" s="31"/>
      <c r="H139" s="31">
        <v>0</v>
      </c>
      <c r="I139" s="32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3"/>
      <c r="U139" s="31"/>
      <c r="V139" s="34">
        <f t="shared" si="8"/>
        <v>0</v>
      </c>
      <c r="W139" s="35"/>
      <c r="X139" s="35"/>
    </row>
    <row r="140" spans="1:24" s="36" customFormat="1" ht="22.5" hidden="1" customHeight="1" x14ac:dyDescent="0.2">
      <c r="A140" s="27">
        <v>2</v>
      </c>
      <c r="B140" s="27">
        <v>4</v>
      </c>
      <c r="C140" s="27">
        <v>9</v>
      </c>
      <c r="D140" s="27">
        <v>1</v>
      </c>
      <c r="E140" s="28" t="s">
        <v>25</v>
      </c>
      <c r="F140" s="29" t="s">
        <v>168</v>
      </c>
      <c r="G140" s="31"/>
      <c r="H140" s="31">
        <v>0</v>
      </c>
      <c r="I140" s="32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3"/>
      <c r="U140" s="31"/>
      <c r="V140" s="34">
        <f t="shared" si="8"/>
        <v>0</v>
      </c>
      <c r="W140" s="35"/>
      <c r="X140" s="35"/>
    </row>
    <row r="141" spans="1:24" s="36" customFormat="1" ht="22.5" hidden="1" customHeight="1" x14ac:dyDescent="0.2">
      <c r="A141" s="27"/>
      <c r="B141" s="27"/>
      <c r="C141" s="27"/>
      <c r="D141" s="27"/>
      <c r="E141" s="28"/>
      <c r="F141" s="29"/>
      <c r="G141" s="31"/>
      <c r="H141" s="31"/>
      <c r="I141" s="32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3"/>
      <c r="U141" s="31"/>
      <c r="V141" s="34"/>
      <c r="W141" s="35"/>
      <c r="X141" s="35"/>
    </row>
    <row r="142" spans="1:24" s="36" customFormat="1" ht="29.25" customHeight="1" x14ac:dyDescent="0.2">
      <c r="A142" s="27"/>
      <c r="B142" s="27"/>
      <c r="C142" s="27"/>
      <c r="D142" s="27"/>
      <c r="E142" s="28"/>
      <c r="F142" s="20" t="s">
        <v>169</v>
      </c>
      <c r="G142" s="21">
        <f>SUM(G143:G144)</f>
        <v>74000000</v>
      </c>
      <c r="H142" s="21">
        <f>SUM(H143:H144)</f>
        <v>121864568.94</v>
      </c>
      <c r="I142" s="23">
        <f>SUM(I143:I144)</f>
        <v>195864568.94</v>
      </c>
      <c r="J142" s="21">
        <f>SUM(J143:J144)</f>
        <v>10000000</v>
      </c>
      <c r="K142" s="21">
        <f t="shared" ref="K142:V142" si="11">SUM(K143:K144)</f>
        <v>3950067.91</v>
      </c>
      <c r="L142" s="21">
        <f t="shared" si="11"/>
        <v>67180128.989999995</v>
      </c>
      <c r="M142" s="21">
        <f t="shared" si="11"/>
        <v>10326506.5</v>
      </c>
      <c r="N142" s="21">
        <f t="shared" si="11"/>
        <v>28202000</v>
      </c>
      <c r="O142" s="21">
        <f t="shared" si="11"/>
        <v>13408001.869999999</v>
      </c>
      <c r="P142" s="21">
        <f t="shared" si="11"/>
        <v>10900000</v>
      </c>
      <c r="Q142" s="21">
        <f t="shared" si="11"/>
        <v>21073061.579999998</v>
      </c>
      <c r="R142" s="21">
        <f t="shared" si="11"/>
        <v>7434000</v>
      </c>
      <c r="S142" s="21">
        <f t="shared" si="11"/>
        <v>0</v>
      </c>
      <c r="T142" s="21">
        <f t="shared" si="11"/>
        <v>0</v>
      </c>
      <c r="U142" s="21">
        <f t="shared" si="11"/>
        <v>0</v>
      </c>
      <c r="V142" s="21">
        <f t="shared" si="11"/>
        <v>172473766.84999999</v>
      </c>
      <c r="W142" s="25"/>
      <c r="X142" s="25"/>
    </row>
    <row r="143" spans="1:24" s="36" customFormat="1" ht="23.25" customHeight="1" x14ac:dyDescent="0.2">
      <c r="A143" s="27">
        <v>2</v>
      </c>
      <c r="B143" s="27">
        <v>5</v>
      </c>
      <c r="C143" s="27">
        <v>3</v>
      </c>
      <c r="D143" s="27">
        <v>1</v>
      </c>
      <c r="E143" s="28" t="s">
        <v>25</v>
      </c>
      <c r="F143" s="29" t="s">
        <v>170</v>
      </c>
      <c r="G143" s="31">
        <f>+'[1]PRESUP. EJEC. 2025'!C165</f>
        <v>35000000</v>
      </c>
      <c r="H143" s="30">
        <f>+'[1]PRESUP. EJEC. 2025'!D165</f>
        <v>153864568.94</v>
      </c>
      <c r="I143" s="32">
        <f>+G143+H143</f>
        <v>188864568.94</v>
      </c>
      <c r="J143" s="54">
        <v>10000000</v>
      </c>
      <c r="K143" s="54">
        <v>2000000</v>
      </c>
      <c r="L143" s="31">
        <v>67180128.989999995</v>
      </c>
      <c r="M143" s="31">
        <v>10326506.5</v>
      </c>
      <c r="N143" s="31">
        <v>28202000</v>
      </c>
      <c r="O143" s="31">
        <v>10508001.869999999</v>
      </c>
      <c r="P143" s="31">
        <v>10900000</v>
      </c>
      <c r="Q143" s="31">
        <v>21073061.579999998</v>
      </c>
      <c r="R143" s="31">
        <v>7434000</v>
      </c>
      <c r="S143" s="31"/>
      <c r="T143" s="33"/>
      <c r="U143" s="31"/>
      <c r="V143" s="34">
        <f t="shared" si="8"/>
        <v>167623698.94</v>
      </c>
      <c r="W143" s="35"/>
      <c r="X143" s="35"/>
    </row>
    <row r="144" spans="1:24" s="36" customFormat="1" ht="23.25" customHeight="1" x14ac:dyDescent="0.2">
      <c r="A144" s="27">
        <v>2</v>
      </c>
      <c r="B144" s="27">
        <v>5</v>
      </c>
      <c r="C144" s="27">
        <v>3</v>
      </c>
      <c r="D144" s="27">
        <v>1</v>
      </c>
      <c r="E144" s="28" t="s">
        <v>43</v>
      </c>
      <c r="F144" s="29" t="s">
        <v>171</v>
      </c>
      <c r="G144" s="31">
        <f>+'[1]PRESUP. EJEC. 2025'!C166</f>
        <v>39000000</v>
      </c>
      <c r="H144" s="31">
        <f>+'[1]PRESUP. EJEC. 2025'!D166</f>
        <v>-32000000</v>
      </c>
      <c r="I144" s="32">
        <f>+G144+H144</f>
        <v>7000000</v>
      </c>
      <c r="J144" s="31">
        <v>0</v>
      </c>
      <c r="K144" s="31">
        <v>1950067.91</v>
      </c>
      <c r="L144" s="31">
        <v>0</v>
      </c>
      <c r="M144" s="31">
        <v>0</v>
      </c>
      <c r="N144" s="31">
        <v>0</v>
      </c>
      <c r="O144" s="31">
        <v>2900000</v>
      </c>
      <c r="P144" s="31">
        <v>0</v>
      </c>
      <c r="Q144" s="31">
        <v>0</v>
      </c>
      <c r="R144" s="31">
        <v>0</v>
      </c>
      <c r="S144" s="31"/>
      <c r="T144" s="33"/>
      <c r="U144" s="31"/>
      <c r="V144" s="34">
        <f>SUM(J144:U144)</f>
        <v>4850067.91</v>
      </c>
      <c r="W144" s="53"/>
      <c r="X144" s="53"/>
    </row>
    <row r="145" spans="1:24" s="36" customFormat="1" ht="15" hidden="1" customHeight="1" x14ac:dyDescent="0.2">
      <c r="A145" s="27"/>
      <c r="B145" s="27"/>
      <c r="C145" s="27"/>
      <c r="D145" s="27"/>
      <c r="E145" s="28"/>
      <c r="F145" s="29"/>
      <c r="G145" s="31"/>
      <c r="H145" s="31"/>
      <c r="I145" s="32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3"/>
      <c r="U145" s="31"/>
      <c r="V145" s="34"/>
      <c r="W145" s="35"/>
      <c r="X145" s="35"/>
    </row>
    <row r="146" spans="1:24" s="36" customFormat="1" ht="26.25" customHeight="1" x14ac:dyDescent="0.2">
      <c r="A146" s="27"/>
      <c r="B146" s="27"/>
      <c r="C146" s="27"/>
      <c r="D146" s="27"/>
      <c r="E146" s="28"/>
      <c r="F146" s="20" t="s">
        <v>172</v>
      </c>
      <c r="G146" s="48">
        <f>SUM(G147:G168)</f>
        <v>16400000</v>
      </c>
      <c r="H146" s="48">
        <f>SUM(H147:H168)</f>
        <v>4145965.96</v>
      </c>
      <c r="I146" s="55">
        <f>SUM(I147:I168)</f>
        <v>20545965.960000001</v>
      </c>
      <c r="J146" s="48">
        <f>SUM(J147:J168)</f>
        <v>0</v>
      </c>
      <c r="K146" s="48">
        <f t="shared" ref="K146:V146" si="12">SUM(K147:K168)</f>
        <v>0</v>
      </c>
      <c r="L146" s="48">
        <f t="shared" si="12"/>
        <v>658468</v>
      </c>
      <c r="M146" s="48">
        <f t="shared" si="12"/>
        <v>1777242.51</v>
      </c>
      <c r="N146" s="48">
        <f t="shared" si="12"/>
        <v>0</v>
      </c>
      <c r="O146" s="48">
        <f t="shared" si="12"/>
        <v>0</v>
      </c>
      <c r="P146" s="48">
        <f>SUM(P147:P168)</f>
        <v>106490.92</v>
      </c>
      <c r="Q146" s="48">
        <f>SUM(Q147:Q168)</f>
        <v>0</v>
      </c>
      <c r="R146" s="48">
        <f>SUM(R147:R168)</f>
        <v>0</v>
      </c>
      <c r="S146" s="48">
        <f t="shared" si="12"/>
        <v>0</v>
      </c>
      <c r="T146" s="48">
        <f t="shared" si="12"/>
        <v>0</v>
      </c>
      <c r="U146" s="48">
        <f t="shared" si="12"/>
        <v>0</v>
      </c>
      <c r="V146" s="48">
        <f t="shared" si="12"/>
        <v>2542201.4300000002</v>
      </c>
      <c r="W146" s="25"/>
      <c r="X146" s="25"/>
    </row>
    <row r="147" spans="1:24" s="36" customFormat="1" ht="24" customHeight="1" x14ac:dyDescent="0.2">
      <c r="A147" s="27">
        <v>2</v>
      </c>
      <c r="B147" s="27">
        <v>6</v>
      </c>
      <c r="C147" s="27">
        <v>1</v>
      </c>
      <c r="D147" s="27">
        <v>1</v>
      </c>
      <c r="E147" s="28" t="s">
        <v>25</v>
      </c>
      <c r="F147" s="29" t="s">
        <v>173</v>
      </c>
      <c r="G147" s="31">
        <f>+'[1]PRESUP. EJEC. 2025'!C169</f>
        <v>2000000</v>
      </c>
      <c r="H147" s="31">
        <v>0</v>
      </c>
      <c r="I147" s="32">
        <f>+G147+H147</f>
        <v>2000000</v>
      </c>
      <c r="J147" s="31">
        <v>0</v>
      </c>
      <c r="K147" s="31">
        <v>0</v>
      </c>
      <c r="L147" s="31">
        <v>0</v>
      </c>
      <c r="M147" s="31">
        <v>74764.800000000003</v>
      </c>
      <c r="N147" s="31">
        <v>0</v>
      </c>
      <c r="O147" s="31">
        <v>0</v>
      </c>
      <c r="P147" s="31">
        <v>26490.92</v>
      </c>
      <c r="Q147" s="31">
        <v>0</v>
      </c>
      <c r="R147" s="31">
        <v>0</v>
      </c>
      <c r="S147" s="31"/>
      <c r="T147" s="33"/>
      <c r="U147" s="31"/>
      <c r="V147" s="34">
        <f t="shared" si="8"/>
        <v>101255.72</v>
      </c>
      <c r="W147" s="35"/>
      <c r="X147" s="35"/>
    </row>
    <row r="148" spans="1:24" s="36" customFormat="1" ht="24" customHeight="1" x14ac:dyDescent="0.2">
      <c r="A148" s="27">
        <v>2</v>
      </c>
      <c r="B148" s="27">
        <v>6</v>
      </c>
      <c r="C148" s="27">
        <v>1</v>
      </c>
      <c r="D148" s="27">
        <v>2</v>
      </c>
      <c r="E148" s="28" t="s">
        <v>25</v>
      </c>
      <c r="F148" s="29" t="s">
        <v>174</v>
      </c>
      <c r="G148" s="31">
        <f>+'[1]PRESUP. EJEC. 2025'!C170</f>
        <v>1000000</v>
      </c>
      <c r="H148" s="31">
        <f>+'[1]PRESUP. EJEC. 2025'!D169</f>
        <v>0</v>
      </c>
      <c r="I148" s="32">
        <f t="shared" ref="I148:I168" si="13">+G148+H148</f>
        <v>1000000</v>
      </c>
      <c r="J148" s="31">
        <v>0</v>
      </c>
      <c r="K148" s="31">
        <v>0</v>
      </c>
      <c r="L148" s="31">
        <v>0</v>
      </c>
      <c r="M148" s="31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31"/>
      <c r="T148" s="33"/>
      <c r="U148" s="31"/>
      <c r="V148" s="34">
        <f t="shared" si="8"/>
        <v>0</v>
      </c>
      <c r="W148" s="35"/>
      <c r="X148" s="35"/>
    </row>
    <row r="149" spans="1:24" s="36" customFormat="1" ht="24" customHeight="1" x14ac:dyDescent="0.2">
      <c r="A149" s="27">
        <v>2</v>
      </c>
      <c r="B149" s="27">
        <v>6</v>
      </c>
      <c r="C149" s="27">
        <v>1</v>
      </c>
      <c r="D149" s="27">
        <v>3</v>
      </c>
      <c r="E149" s="28" t="s">
        <v>25</v>
      </c>
      <c r="F149" s="29" t="s">
        <v>175</v>
      </c>
      <c r="G149" s="31">
        <f>+'[1]PRESUP. EJEC. 2025'!C171</f>
        <v>5000000</v>
      </c>
      <c r="H149" s="31">
        <f>+'[1]PRESUP. EJEC. 2025'!D171</f>
        <v>0</v>
      </c>
      <c r="I149" s="32">
        <f t="shared" si="13"/>
        <v>5000000</v>
      </c>
      <c r="J149" s="31">
        <v>0</v>
      </c>
      <c r="K149" s="31">
        <v>0</v>
      </c>
      <c r="L149" s="31">
        <v>2468</v>
      </c>
      <c r="M149" s="31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31"/>
      <c r="T149" s="33"/>
      <c r="U149" s="31"/>
      <c r="V149" s="34">
        <f t="shared" si="8"/>
        <v>2468</v>
      </c>
      <c r="W149" s="35"/>
      <c r="X149" s="35"/>
    </row>
    <row r="150" spans="1:24" s="45" customFormat="1" ht="23.25" customHeight="1" x14ac:dyDescent="0.2">
      <c r="A150" s="27">
        <v>2</v>
      </c>
      <c r="B150" s="27">
        <v>6</v>
      </c>
      <c r="C150" s="27">
        <v>1</v>
      </c>
      <c r="D150" s="27">
        <v>4</v>
      </c>
      <c r="E150" s="28" t="s">
        <v>25</v>
      </c>
      <c r="F150" s="29" t="s">
        <v>176</v>
      </c>
      <c r="G150" s="31">
        <f>+'[1]PRESUP. EJEC. 2025'!C172</f>
        <v>100000</v>
      </c>
      <c r="H150" s="31">
        <f>+'[1]PRESUP. EJEC. 2025'!D172</f>
        <v>2789965.94</v>
      </c>
      <c r="I150" s="32">
        <f t="shared" si="13"/>
        <v>2889965.94</v>
      </c>
      <c r="J150" s="31">
        <v>0</v>
      </c>
      <c r="K150" s="31">
        <v>0</v>
      </c>
      <c r="L150" s="31">
        <v>0</v>
      </c>
      <c r="M150" s="31">
        <v>1489965.94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31"/>
      <c r="T150" s="33"/>
      <c r="U150" s="31"/>
      <c r="V150" s="34">
        <f t="shared" si="8"/>
        <v>1489965.94</v>
      </c>
      <c r="W150" s="44"/>
      <c r="X150" s="35"/>
    </row>
    <row r="151" spans="1:24" s="36" customFormat="1" ht="23.25" hidden="1" customHeight="1" x14ac:dyDescent="0.2">
      <c r="A151" s="27">
        <v>2</v>
      </c>
      <c r="B151" s="27">
        <v>6</v>
      </c>
      <c r="C151" s="27">
        <v>1</v>
      </c>
      <c r="D151" s="27">
        <v>9</v>
      </c>
      <c r="E151" s="28" t="s">
        <v>25</v>
      </c>
      <c r="F151" s="29" t="s">
        <v>177</v>
      </c>
      <c r="G151" s="31"/>
      <c r="H151" s="31"/>
      <c r="I151" s="32"/>
      <c r="J151" s="31"/>
      <c r="K151" s="31">
        <v>0</v>
      </c>
      <c r="L151" s="31"/>
      <c r="M151" s="31"/>
      <c r="N151" s="31"/>
      <c r="O151" s="31">
        <v>0</v>
      </c>
      <c r="P151" s="31"/>
      <c r="Q151" s="31"/>
      <c r="R151" s="31"/>
      <c r="S151" s="31"/>
      <c r="T151" s="33"/>
      <c r="U151" s="31"/>
      <c r="V151" s="34">
        <f t="shared" si="8"/>
        <v>0</v>
      </c>
      <c r="W151" s="35"/>
      <c r="X151" s="35"/>
    </row>
    <row r="152" spans="1:24" s="45" customFormat="1" ht="23.25" hidden="1" customHeight="1" x14ac:dyDescent="0.2">
      <c r="A152" s="27">
        <v>2</v>
      </c>
      <c r="B152" s="27">
        <v>6</v>
      </c>
      <c r="C152" s="27">
        <v>2</v>
      </c>
      <c r="D152" s="27">
        <v>1</v>
      </c>
      <c r="E152" s="28" t="s">
        <v>25</v>
      </c>
      <c r="F152" s="29" t="s">
        <v>178</v>
      </c>
      <c r="G152" s="31">
        <v>0</v>
      </c>
      <c r="H152" s="31">
        <f>+'[1]PRESUP. EJEC. 2025'!D174</f>
        <v>0</v>
      </c>
      <c r="I152" s="32">
        <f t="shared" si="13"/>
        <v>0</v>
      </c>
      <c r="J152" s="31"/>
      <c r="K152" s="31">
        <v>0</v>
      </c>
      <c r="L152" s="31"/>
      <c r="M152" s="31"/>
      <c r="N152" s="31"/>
      <c r="O152" s="31">
        <v>0</v>
      </c>
      <c r="P152" s="31"/>
      <c r="Q152" s="31"/>
      <c r="R152" s="31"/>
      <c r="S152" s="31"/>
      <c r="T152" s="33"/>
      <c r="U152" s="31"/>
      <c r="V152" s="34">
        <f t="shared" si="8"/>
        <v>0</v>
      </c>
      <c r="W152" s="44"/>
      <c r="X152" s="35"/>
    </row>
    <row r="153" spans="1:24" s="36" customFormat="1" ht="23.25" hidden="1" customHeight="1" x14ac:dyDescent="0.2">
      <c r="A153" s="27">
        <v>2</v>
      </c>
      <c r="B153" s="27">
        <v>6</v>
      </c>
      <c r="C153" s="27">
        <v>3</v>
      </c>
      <c r="D153" s="27">
        <v>1</v>
      </c>
      <c r="E153" s="28" t="s">
        <v>25</v>
      </c>
      <c r="F153" s="29" t="s">
        <v>179</v>
      </c>
      <c r="G153" s="31"/>
      <c r="H153" s="31"/>
      <c r="I153" s="32"/>
      <c r="J153" s="31"/>
      <c r="K153" s="31">
        <v>0</v>
      </c>
      <c r="L153" s="31"/>
      <c r="M153" s="31"/>
      <c r="N153" s="31"/>
      <c r="O153" s="31">
        <v>0</v>
      </c>
      <c r="P153" s="31"/>
      <c r="Q153" s="31"/>
      <c r="R153" s="31"/>
      <c r="S153" s="31"/>
      <c r="T153" s="33"/>
      <c r="U153" s="31"/>
      <c r="V153" s="34">
        <f t="shared" si="8"/>
        <v>0</v>
      </c>
      <c r="W153" s="35"/>
      <c r="X153" s="35"/>
    </row>
    <row r="154" spans="1:24" s="36" customFormat="1" ht="23.25" hidden="1" customHeight="1" x14ac:dyDescent="0.2">
      <c r="A154" s="27">
        <v>2</v>
      </c>
      <c r="B154" s="27">
        <v>6</v>
      </c>
      <c r="C154" s="27">
        <v>4</v>
      </c>
      <c r="D154" s="27">
        <v>1</v>
      </c>
      <c r="E154" s="28" t="s">
        <v>25</v>
      </c>
      <c r="F154" s="29" t="s">
        <v>180</v>
      </c>
      <c r="G154" s="31">
        <v>0</v>
      </c>
      <c r="H154" s="31">
        <f>+'[1]PRESUP. EJEC. 2025'!D176</f>
        <v>0</v>
      </c>
      <c r="I154" s="32">
        <f t="shared" si="13"/>
        <v>0</v>
      </c>
      <c r="J154" s="31"/>
      <c r="K154" s="31">
        <v>0</v>
      </c>
      <c r="L154" s="31"/>
      <c r="M154" s="31"/>
      <c r="N154" s="31"/>
      <c r="O154" s="31">
        <v>0</v>
      </c>
      <c r="P154" s="31"/>
      <c r="Q154" s="31"/>
      <c r="R154" s="31"/>
      <c r="S154" s="31"/>
      <c r="T154" s="33"/>
      <c r="U154" s="31"/>
      <c r="V154" s="34">
        <f t="shared" si="8"/>
        <v>0</v>
      </c>
      <c r="W154" s="35"/>
      <c r="X154" s="35"/>
    </row>
    <row r="155" spans="1:24" s="36" customFormat="1" ht="23.25" hidden="1" customHeight="1" x14ac:dyDescent="0.2">
      <c r="A155" s="27">
        <v>2</v>
      </c>
      <c r="B155" s="27">
        <v>6</v>
      </c>
      <c r="C155" s="27">
        <v>4</v>
      </c>
      <c r="D155" s="27">
        <v>6</v>
      </c>
      <c r="E155" s="28" t="s">
        <v>25</v>
      </c>
      <c r="F155" s="29" t="s">
        <v>181</v>
      </c>
      <c r="G155" s="31">
        <v>0</v>
      </c>
      <c r="H155" s="31"/>
      <c r="I155" s="32"/>
      <c r="J155" s="31"/>
      <c r="K155" s="31">
        <v>0</v>
      </c>
      <c r="L155" s="31"/>
      <c r="M155" s="31"/>
      <c r="N155" s="31"/>
      <c r="O155" s="31">
        <v>0</v>
      </c>
      <c r="P155" s="31"/>
      <c r="Q155" s="31"/>
      <c r="R155" s="31"/>
      <c r="S155" s="31"/>
      <c r="T155" s="33"/>
      <c r="U155" s="31"/>
      <c r="V155" s="34">
        <f t="shared" si="8"/>
        <v>0</v>
      </c>
      <c r="W155" s="35"/>
      <c r="X155" s="35"/>
    </row>
    <row r="156" spans="1:24" s="36" customFormat="1" ht="23.25" customHeight="1" x14ac:dyDescent="0.2">
      <c r="A156" s="27">
        <v>2</v>
      </c>
      <c r="B156" s="27">
        <v>6</v>
      </c>
      <c r="C156" s="27">
        <v>4</v>
      </c>
      <c r="D156" s="27">
        <v>7</v>
      </c>
      <c r="E156" s="28" t="s">
        <v>25</v>
      </c>
      <c r="F156" s="29" t="s">
        <v>182</v>
      </c>
      <c r="G156" s="31">
        <f>+'[1]PRESUP. EJEC. 2025'!C178</f>
        <v>300000</v>
      </c>
      <c r="H156" s="31">
        <f>+'[1]PRESUP. EJEC. 2025'!D178</f>
        <v>656000</v>
      </c>
      <c r="I156" s="32">
        <f t="shared" si="13"/>
        <v>956000</v>
      </c>
      <c r="J156" s="31">
        <v>0</v>
      </c>
      <c r="K156" s="31">
        <v>0</v>
      </c>
      <c r="L156" s="31">
        <v>656000</v>
      </c>
      <c r="M156" s="31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31"/>
      <c r="T156" s="33"/>
      <c r="U156" s="31"/>
      <c r="V156" s="34">
        <f t="shared" si="8"/>
        <v>656000</v>
      </c>
      <c r="W156" s="35"/>
      <c r="X156" s="35"/>
    </row>
    <row r="157" spans="1:24" s="36" customFormat="1" ht="23.25" hidden="1" customHeight="1" x14ac:dyDescent="0.2">
      <c r="A157" s="27">
        <v>2</v>
      </c>
      <c r="B157" s="27">
        <v>6</v>
      </c>
      <c r="C157" s="27">
        <v>4</v>
      </c>
      <c r="D157" s="27">
        <v>8</v>
      </c>
      <c r="E157" s="28" t="s">
        <v>25</v>
      </c>
      <c r="F157" s="29" t="s">
        <v>183</v>
      </c>
      <c r="G157" s="31">
        <v>0</v>
      </c>
      <c r="H157" s="31"/>
      <c r="I157" s="32">
        <f t="shared" si="13"/>
        <v>0</v>
      </c>
      <c r="J157" s="31"/>
      <c r="K157" s="31">
        <v>0</v>
      </c>
      <c r="L157" s="31"/>
      <c r="M157" s="31"/>
      <c r="N157" s="31"/>
      <c r="O157" s="31">
        <v>0</v>
      </c>
      <c r="P157" s="31"/>
      <c r="Q157" s="31"/>
      <c r="R157" s="31"/>
      <c r="S157" s="31"/>
      <c r="T157" s="33"/>
      <c r="U157" s="31"/>
      <c r="V157" s="34">
        <f t="shared" si="8"/>
        <v>0</v>
      </c>
      <c r="W157" s="35"/>
      <c r="X157" s="35"/>
    </row>
    <row r="158" spans="1:24" s="36" customFormat="1" ht="23.25" customHeight="1" x14ac:dyDescent="0.2">
      <c r="A158" s="27">
        <v>2</v>
      </c>
      <c r="B158" s="27">
        <v>6</v>
      </c>
      <c r="C158" s="27">
        <v>5</v>
      </c>
      <c r="D158" s="27">
        <v>2</v>
      </c>
      <c r="E158" s="28" t="s">
        <v>25</v>
      </c>
      <c r="F158" s="29" t="s">
        <v>184</v>
      </c>
      <c r="G158" s="31">
        <v>0</v>
      </c>
      <c r="H158" s="31">
        <v>200000</v>
      </c>
      <c r="I158" s="32">
        <f t="shared" si="13"/>
        <v>200000</v>
      </c>
      <c r="J158" s="31"/>
      <c r="K158" s="31">
        <v>0</v>
      </c>
      <c r="L158" s="31"/>
      <c r="M158" s="31"/>
      <c r="N158" s="31"/>
      <c r="O158" s="31">
        <v>0</v>
      </c>
      <c r="P158" s="31">
        <v>80000</v>
      </c>
      <c r="Q158" s="31">
        <v>0</v>
      </c>
      <c r="R158" s="31">
        <v>0</v>
      </c>
      <c r="S158" s="31"/>
      <c r="T158" s="33"/>
      <c r="U158" s="31"/>
      <c r="V158" s="34">
        <f t="shared" si="8"/>
        <v>80000</v>
      </c>
      <c r="W158" s="35"/>
      <c r="X158" s="35"/>
    </row>
    <row r="159" spans="1:24" s="36" customFormat="1" ht="24" customHeight="1" x14ac:dyDescent="0.2">
      <c r="A159" s="27">
        <v>2</v>
      </c>
      <c r="B159" s="27">
        <v>6</v>
      </c>
      <c r="C159" s="27">
        <v>5</v>
      </c>
      <c r="D159" s="27">
        <v>3</v>
      </c>
      <c r="E159" s="28" t="s">
        <v>25</v>
      </c>
      <c r="F159" s="29" t="s">
        <v>185</v>
      </c>
      <c r="G159" s="31">
        <f>+'[1]PRESUP. EJEC. 2025'!C180</f>
        <v>1000000</v>
      </c>
      <c r="H159" s="31">
        <f>+'[1]PRESUP. EJEC. 2025'!D180</f>
        <v>0</v>
      </c>
      <c r="I159" s="32">
        <f>+G159+H159</f>
        <v>1000000</v>
      </c>
      <c r="J159" s="31">
        <v>0</v>
      </c>
      <c r="K159" s="31">
        <v>0</v>
      </c>
      <c r="L159" s="31">
        <v>0</v>
      </c>
      <c r="M159" s="31">
        <v>212511.77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31"/>
      <c r="T159" s="33"/>
      <c r="U159" s="31"/>
      <c r="V159" s="34">
        <f>SUM(J159:U159)</f>
        <v>212511.77</v>
      </c>
      <c r="W159" s="35"/>
      <c r="X159" s="35"/>
    </row>
    <row r="160" spans="1:24" s="36" customFormat="1" ht="24" customHeight="1" x14ac:dyDescent="0.2">
      <c r="A160" s="27">
        <v>2</v>
      </c>
      <c r="B160" s="27">
        <v>6</v>
      </c>
      <c r="C160" s="27">
        <v>5</v>
      </c>
      <c r="D160" s="27">
        <v>4</v>
      </c>
      <c r="E160" s="28" t="s">
        <v>25</v>
      </c>
      <c r="F160" s="29" t="s">
        <v>186</v>
      </c>
      <c r="G160" s="31">
        <f>+'[1]PRESUP. EJEC. 2025'!C181</f>
        <v>2000000</v>
      </c>
      <c r="H160" s="31">
        <f>+'[1]PRESUP. EJEC. 2025'!D181</f>
        <v>200000.02</v>
      </c>
      <c r="I160" s="32">
        <f t="shared" si="13"/>
        <v>2200000.02</v>
      </c>
      <c r="J160" s="31">
        <v>0</v>
      </c>
      <c r="K160" s="31">
        <v>0</v>
      </c>
      <c r="L160" s="31">
        <v>0</v>
      </c>
      <c r="M160" s="31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31"/>
      <c r="T160" s="33"/>
      <c r="U160" s="31"/>
      <c r="V160" s="34">
        <f t="shared" si="8"/>
        <v>0</v>
      </c>
      <c r="W160" s="25"/>
      <c r="X160" s="35"/>
    </row>
    <row r="161" spans="1:25" s="36" customFormat="1" ht="24" customHeight="1" x14ac:dyDescent="0.2">
      <c r="A161" s="27">
        <v>2</v>
      </c>
      <c r="B161" s="27">
        <v>6</v>
      </c>
      <c r="C161" s="27">
        <v>5</v>
      </c>
      <c r="D161" s="27">
        <v>5</v>
      </c>
      <c r="E161" s="28" t="s">
        <v>25</v>
      </c>
      <c r="F161" s="51" t="s">
        <v>187</v>
      </c>
      <c r="G161" s="31">
        <f>+'[1]PRESUP. EJEC. 2025'!C182</f>
        <v>1000000</v>
      </c>
      <c r="H161" s="31">
        <f>+'[1]PRESUP. EJEC. 2025'!D182</f>
        <v>0</v>
      </c>
      <c r="I161" s="32">
        <f t="shared" si="13"/>
        <v>1000000</v>
      </c>
      <c r="J161" s="31">
        <v>0</v>
      </c>
      <c r="K161" s="31">
        <v>0</v>
      </c>
      <c r="L161" s="31">
        <v>0</v>
      </c>
      <c r="M161" s="31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31"/>
      <c r="T161" s="33"/>
      <c r="U161" s="31"/>
      <c r="V161" s="34">
        <f t="shared" si="8"/>
        <v>0</v>
      </c>
      <c r="W161" s="35"/>
      <c r="X161" s="35"/>
    </row>
    <row r="162" spans="1:25" ht="24" customHeight="1" x14ac:dyDescent="0.25">
      <c r="A162" s="27">
        <v>2</v>
      </c>
      <c r="B162" s="27">
        <v>6</v>
      </c>
      <c r="C162" s="27">
        <v>5</v>
      </c>
      <c r="D162" s="27">
        <v>6</v>
      </c>
      <c r="E162" s="28" t="s">
        <v>25</v>
      </c>
      <c r="F162" s="40" t="s">
        <v>188</v>
      </c>
      <c r="G162" s="56">
        <v>0</v>
      </c>
      <c r="H162" s="56">
        <f>+'[1]PRESUP. EJEC. 2025'!D183</f>
        <v>300000</v>
      </c>
      <c r="I162" s="32">
        <f t="shared" si="13"/>
        <v>300000</v>
      </c>
      <c r="J162" s="56">
        <v>0</v>
      </c>
      <c r="K162" s="56">
        <v>0</v>
      </c>
      <c r="L162" s="56">
        <v>0</v>
      </c>
      <c r="M162" s="56">
        <v>0</v>
      </c>
      <c r="N162" s="54">
        <v>0</v>
      </c>
      <c r="O162" s="31">
        <v>0</v>
      </c>
      <c r="P162" s="56">
        <v>0</v>
      </c>
      <c r="Q162" s="56">
        <v>0</v>
      </c>
      <c r="R162" s="56">
        <v>0</v>
      </c>
      <c r="S162" s="56"/>
      <c r="T162" s="57"/>
      <c r="U162" s="56"/>
      <c r="V162" s="34">
        <f t="shared" si="8"/>
        <v>0</v>
      </c>
      <c r="X162" s="35"/>
    </row>
    <row r="163" spans="1:25" s="36" customFormat="1" ht="24" customHeight="1" x14ac:dyDescent="0.2">
      <c r="A163" s="27">
        <v>2</v>
      </c>
      <c r="B163" s="27">
        <v>6</v>
      </c>
      <c r="C163" s="27">
        <v>5</v>
      </c>
      <c r="D163" s="27">
        <v>8</v>
      </c>
      <c r="E163" s="28" t="s">
        <v>25</v>
      </c>
      <c r="F163" s="29" t="s">
        <v>189</v>
      </c>
      <c r="G163" s="31">
        <f>+'[1]PRESUP. EJEC. 2025'!C184</f>
        <v>500000</v>
      </c>
      <c r="H163" s="31">
        <v>0</v>
      </c>
      <c r="I163" s="32">
        <f t="shared" si="13"/>
        <v>500000</v>
      </c>
      <c r="J163" s="31">
        <v>0</v>
      </c>
      <c r="K163" s="31">
        <v>0</v>
      </c>
      <c r="L163" s="31">
        <v>0</v>
      </c>
      <c r="M163" s="31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31"/>
      <c r="T163" s="33"/>
      <c r="U163" s="31"/>
      <c r="V163" s="34">
        <f t="shared" si="8"/>
        <v>0</v>
      </c>
      <c r="W163" s="35"/>
      <c r="X163" s="35"/>
    </row>
    <row r="164" spans="1:25" s="36" customFormat="1" ht="24" customHeight="1" x14ac:dyDescent="0.2">
      <c r="A164" s="27">
        <v>2</v>
      </c>
      <c r="B164" s="27">
        <v>6</v>
      </c>
      <c r="C164" s="27">
        <v>6</v>
      </c>
      <c r="D164" s="27">
        <v>2</v>
      </c>
      <c r="E164" s="28" t="s">
        <v>25</v>
      </c>
      <c r="F164" s="29" t="s">
        <v>190</v>
      </c>
      <c r="G164" s="31">
        <f>+'[1]PRESUP. EJEC. 2025'!C185</f>
        <v>1000000</v>
      </c>
      <c r="H164" s="31">
        <f>+'[1]PRESUP. EJEC. 2025'!D185</f>
        <v>0</v>
      </c>
      <c r="I164" s="32">
        <f t="shared" si="13"/>
        <v>1000000</v>
      </c>
      <c r="J164" s="31">
        <v>0</v>
      </c>
      <c r="K164" s="31">
        <v>0</v>
      </c>
      <c r="L164" s="31">
        <v>0</v>
      </c>
      <c r="M164" s="31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31"/>
      <c r="T164" s="33"/>
      <c r="U164" s="31"/>
      <c r="V164" s="34">
        <f t="shared" si="8"/>
        <v>0</v>
      </c>
      <c r="W164" s="35"/>
      <c r="X164" s="35"/>
    </row>
    <row r="165" spans="1:25" s="36" customFormat="1" x14ac:dyDescent="0.2">
      <c r="A165" s="27">
        <v>2</v>
      </c>
      <c r="B165" s="27">
        <v>6</v>
      </c>
      <c r="C165" s="27">
        <v>8</v>
      </c>
      <c r="D165" s="27">
        <v>3</v>
      </c>
      <c r="E165" s="28" t="s">
        <v>25</v>
      </c>
      <c r="F165" s="29" t="s">
        <v>191</v>
      </c>
      <c r="G165" s="31">
        <f>+'[1]PRESUP. EJEC. 2025'!C186</f>
        <v>2500000</v>
      </c>
      <c r="H165" s="31">
        <v>0</v>
      </c>
      <c r="I165" s="32">
        <f t="shared" si="13"/>
        <v>2500000</v>
      </c>
      <c r="J165" s="31">
        <v>0</v>
      </c>
      <c r="K165" s="31">
        <v>0</v>
      </c>
      <c r="L165" s="31">
        <v>0</v>
      </c>
      <c r="M165" s="31">
        <v>0</v>
      </c>
      <c r="N165" s="31">
        <v>0</v>
      </c>
      <c r="O165" s="31">
        <v>0</v>
      </c>
      <c r="P165" s="31">
        <v>0</v>
      </c>
      <c r="Q165" s="31">
        <v>0</v>
      </c>
      <c r="R165" s="31"/>
      <c r="S165" s="31"/>
      <c r="T165" s="33"/>
      <c r="U165" s="31"/>
      <c r="V165" s="34">
        <f t="shared" si="8"/>
        <v>0</v>
      </c>
      <c r="W165" s="35"/>
      <c r="X165" s="35"/>
    </row>
    <row r="166" spans="1:25" s="36" customFormat="1" hidden="1" x14ac:dyDescent="0.2">
      <c r="A166" s="27">
        <v>2</v>
      </c>
      <c r="B166" s="27">
        <v>6</v>
      </c>
      <c r="C166" s="27">
        <v>8</v>
      </c>
      <c r="D166" s="27">
        <v>6</v>
      </c>
      <c r="E166" s="28" t="s">
        <v>25</v>
      </c>
      <c r="F166" s="29" t="s">
        <v>192</v>
      </c>
      <c r="G166" s="31">
        <v>0</v>
      </c>
      <c r="H166" s="31"/>
      <c r="I166" s="32">
        <f t="shared" si="13"/>
        <v>0</v>
      </c>
      <c r="J166" s="31"/>
      <c r="K166" s="31">
        <v>0</v>
      </c>
      <c r="L166" s="31"/>
      <c r="M166" s="31"/>
      <c r="N166" s="31"/>
      <c r="O166" s="31"/>
      <c r="P166" s="31"/>
      <c r="Q166" s="31"/>
      <c r="R166" s="31"/>
      <c r="S166" s="31"/>
      <c r="T166" s="33"/>
      <c r="U166" s="31"/>
      <c r="V166" s="34">
        <f t="shared" si="8"/>
        <v>0</v>
      </c>
      <c r="W166" s="35"/>
      <c r="X166" s="35"/>
    </row>
    <row r="167" spans="1:25" s="36" customFormat="1" hidden="1" x14ac:dyDescent="0.2">
      <c r="A167" s="27">
        <v>2</v>
      </c>
      <c r="B167" s="27">
        <v>6</v>
      </c>
      <c r="C167" s="27">
        <v>9</v>
      </c>
      <c r="D167" s="27">
        <v>5</v>
      </c>
      <c r="E167" s="28" t="s">
        <v>43</v>
      </c>
      <c r="F167" s="29" t="s">
        <v>193</v>
      </c>
      <c r="G167" s="31">
        <v>0</v>
      </c>
      <c r="H167" s="31">
        <f>+'[1]PRESUP. EJEC. 2025'!D188</f>
        <v>0</v>
      </c>
      <c r="I167" s="32">
        <f t="shared" si="13"/>
        <v>0</v>
      </c>
      <c r="J167" s="31"/>
      <c r="K167" s="31">
        <v>0</v>
      </c>
      <c r="L167" s="31"/>
      <c r="M167" s="31"/>
      <c r="N167" s="31"/>
      <c r="O167" s="31"/>
      <c r="P167" s="31"/>
      <c r="Q167" s="31"/>
      <c r="R167" s="31"/>
      <c r="S167" s="31"/>
      <c r="T167" s="33"/>
      <c r="U167" s="31"/>
      <c r="V167" s="34">
        <f t="shared" si="8"/>
        <v>0</v>
      </c>
      <c r="W167" s="35"/>
      <c r="X167" s="35"/>
    </row>
    <row r="168" spans="1:25" s="36" customFormat="1" hidden="1" x14ac:dyDescent="0.2">
      <c r="A168" s="27">
        <v>2</v>
      </c>
      <c r="B168" s="27">
        <v>6</v>
      </c>
      <c r="C168" s="27">
        <v>10</v>
      </c>
      <c r="D168" s="27">
        <v>2</v>
      </c>
      <c r="E168" s="28" t="s">
        <v>25</v>
      </c>
      <c r="F168" s="29" t="s">
        <v>194</v>
      </c>
      <c r="G168" s="31">
        <v>0</v>
      </c>
      <c r="H168" s="31"/>
      <c r="I168" s="32">
        <f t="shared" si="13"/>
        <v>0</v>
      </c>
      <c r="J168" s="31"/>
      <c r="K168" s="31">
        <v>0</v>
      </c>
      <c r="L168" s="31"/>
      <c r="M168" s="31"/>
      <c r="N168" s="31"/>
      <c r="O168" s="31"/>
      <c r="P168" s="31"/>
      <c r="Q168" s="31"/>
      <c r="R168" s="31"/>
      <c r="S168" s="31"/>
      <c r="T168" s="33"/>
      <c r="U168" s="31"/>
      <c r="V168" s="34">
        <f t="shared" si="8"/>
        <v>0</v>
      </c>
      <c r="W168" s="35"/>
      <c r="X168" s="35"/>
    </row>
    <row r="169" spans="1:25" s="36" customFormat="1" ht="24.75" hidden="1" customHeight="1" x14ac:dyDescent="0.2">
      <c r="A169" s="27"/>
      <c r="B169" s="27"/>
      <c r="C169" s="27"/>
      <c r="D169" s="27"/>
      <c r="E169" s="28"/>
      <c r="F169" s="29"/>
      <c r="G169" s="31"/>
      <c r="H169" s="31"/>
      <c r="I169" s="32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3"/>
      <c r="U169" s="31"/>
      <c r="V169" s="34"/>
      <c r="W169" s="35"/>
      <c r="X169" s="35"/>
      <c r="Y169" s="36" t="s">
        <v>195</v>
      </c>
    </row>
    <row r="170" spans="1:25" s="36" customFormat="1" ht="23.25" customHeight="1" x14ac:dyDescent="0.2">
      <c r="A170" s="27"/>
      <c r="B170" s="27"/>
      <c r="C170" s="27"/>
      <c r="D170" s="27"/>
      <c r="E170" s="28"/>
      <c r="F170" s="20" t="s">
        <v>196</v>
      </c>
      <c r="G170" s="21">
        <f>SUM(G171:G173)</f>
        <v>10000000</v>
      </c>
      <c r="H170" s="21">
        <f>SUM(H171:H174)</f>
        <v>741017673.99000001</v>
      </c>
      <c r="I170" s="23">
        <f>SUM(I171:I174)</f>
        <v>751017673.99000001</v>
      </c>
      <c r="J170" s="21">
        <f t="shared" ref="J170:U170" si="14">SUM(J171:J174)</f>
        <v>0</v>
      </c>
      <c r="K170" s="21">
        <f t="shared" si="14"/>
        <v>117555477.28</v>
      </c>
      <c r="L170" s="21">
        <f t="shared" si="14"/>
        <v>68048787.079999998</v>
      </c>
      <c r="M170" s="21">
        <f t="shared" si="14"/>
        <v>0</v>
      </c>
      <c r="N170" s="21">
        <f t="shared" si="14"/>
        <v>240163970.00999999</v>
      </c>
      <c r="O170" s="21">
        <f t="shared" si="14"/>
        <v>6656707.2199999997</v>
      </c>
      <c r="P170" s="21">
        <f t="shared" si="14"/>
        <v>306752111.72000003</v>
      </c>
      <c r="Q170" s="21">
        <f t="shared" si="14"/>
        <v>0</v>
      </c>
      <c r="R170" s="21">
        <f t="shared" si="14"/>
        <v>0</v>
      </c>
      <c r="S170" s="21">
        <f t="shared" si="14"/>
        <v>0</v>
      </c>
      <c r="T170" s="21">
        <f t="shared" si="14"/>
        <v>0</v>
      </c>
      <c r="U170" s="21">
        <f t="shared" si="14"/>
        <v>0</v>
      </c>
      <c r="V170" s="21">
        <f>SUM(V171:V174)</f>
        <v>739177053.31000006</v>
      </c>
      <c r="W170" s="35"/>
      <c r="X170" s="35"/>
    </row>
    <row r="171" spans="1:25" ht="23.25" customHeight="1" x14ac:dyDescent="0.25">
      <c r="A171" s="27">
        <v>2</v>
      </c>
      <c r="B171" s="27">
        <v>7</v>
      </c>
      <c r="C171" s="27">
        <v>1</v>
      </c>
      <c r="D171" s="27">
        <v>2</v>
      </c>
      <c r="E171" s="28" t="s">
        <v>25</v>
      </c>
      <c r="F171" s="29" t="s">
        <v>197</v>
      </c>
      <c r="G171" s="31">
        <f>+'[1]PRESUP. EJEC. 2025'!C190</f>
        <v>5000000</v>
      </c>
      <c r="H171" s="31">
        <f>+'[1]PRESUP. EJEC. 2025'!D190</f>
        <v>37000000</v>
      </c>
      <c r="I171" s="32">
        <f>+G171+H171</f>
        <v>42000000</v>
      </c>
      <c r="J171" s="58">
        <v>0</v>
      </c>
      <c r="K171" s="58">
        <v>0</v>
      </c>
      <c r="L171" s="59">
        <f>38154272-608000</f>
        <v>37546272</v>
      </c>
      <c r="M171" s="59">
        <v>0</v>
      </c>
      <c r="N171" s="31">
        <v>0</v>
      </c>
      <c r="O171" s="31">
        <v>0</v>
      </c>
      <c r="P171" s="31">
        <v>0</v>
      </c>
      <c r="Q171" s="31">
        <v>0</v>
      </c>
      <c r="R171" s="59">
        <v>0</v>
      </c>
      <c r="S171" s="59"/>
      <c r="T171" s="60"/>
      <c r="U171" s="31"/>
      <c r="V171" s="34">
        <f>SUM(J171:U171)</f>
        <v>37546272</v>
      </c>
      <c r="X171" s="35"/>
    </row>
    <row r="172" spans="1:25" ht="23.25" customHeight="1" x14ac:dyDescent="0.25">
      <c r="A172" s="27">
        <v>2</v>
      </c>
      <c r="B172" s="27">
        <v>7</v>
      </c>
      <c r="C172" s="27">
        <v>1</v>
      </c>
      <c r="D172" s="27">
        <v>3</v>
      </c>
      <c r="E172" s="28" t="s">
        <v>25</v>
      </c>
      <c r="F172" s="29" t="s">
        <v>198</v>
      </c>
      <c r="G172" s="31">
        <f>+'[1]PRESUP. EJEC. 2025'!C191</f>
        <v>5000000</v>
      </c>
      <c r="H172" s="31">
        <v>0</v>
      </c>
      <c r="I172" s="32">
        <f>+G172+H172</f>
        <v>5000000</v>
      </c>
      <c r="J172" s="58">
        <v>0</v>
      </c>
      <c r="K172" s="58">
        <v>0</v>
      </c>
      <c r="L172" s="59">
        <v>0</v>
      </c>
      <c r="M172" s="59">
        <v>0</v>
      </c>
      <c r="N172" s="31">
        <v>0</v>
      </c>
      <c r="O172" s="31">
        <v>0</v>
      </c>
      <c r="P172" s="59">
        <v>0</v>
      </c>
      <c r="Q172" s="59">
        <v>0</v>
      </c>
      <c r="R172" s="59">
        <v>0</v>
      </c>
      <c r="S172" s="59"/>
      <c r="T172" s="60"/>
      <c r="U172" s="59"/>
      <c r="V172" s="34">
        <f>SUM(J172:U172)</f>
        <v>0</v>
      </c>
      <c r="X172" s="35"/>
    </row>
    <row r="173" spans="1:25" s="36" customFormat="1" ht="23.25" customHeight="1" x14ac:dyDescent="0.2">
      <c r="A173" s="27">
        <v>2</v>
      </c>
      <c r="B173" s="27">
        <v>7</v>
      </c>
      <c r="C173" s="27">
        <v>2</v>
      </c>
      <c r="D173" s="27">
        <v>1</v>
      </c>
      <c r="E173" s="28" t="s">
        <v>25</v>
      </c>
      <c r="F173" s="29" t="s">
        <v>199</v>
      </c>
      <c r="G173" s="31">
        <v>0</v>
      </c>
      <c r="H173" s="31">
        <f>+'[1]PRESUP. EJEC. 2025'!D192</f>
        <v>7000000</v>
      </c>
      <c r="I173" s="32">
        <f>+G173+H173</f>
        <v>7000000</v>
      </c>
      <c r="J173" s="31">
        <v>0</v>
      </c>
      <c r="K173" s="31">
        <v>0</v>
      </c>
      <c r="L173" s="31">
        <v>0</v>
      </c>
      <c r="M173" s="31">
        <v>0</v>
      </c>
      <c r="N173" s="31">
        <v>0</v>
      </c>
      <c r="O173" s="31">
        <v>6656707.2199999997</v>
      </c>
      <c r="P173" s="31">
        <v>0</v>
      </c>
      <c r="Q173" s="31">
        <v>0</v>
      </c>
      <c r="R173" s="31">
        <v>0</v>
      </c>
      <c r="S173" s="31"/>
      <c r="T173" s="33"/>
      <c r="U173" s="31"/>
      <c r="V173" s="34">
        <f>SUM(J173:U173)</f>
        <v>6656707.2199999997</v>
      </c>
      <c r="W173" s="35"/>
      <c r="X173" s="35"/>
    </row>
    <row r="174" spans="1:25" s="36" customFormat="1" ht="23.25" customHeight="1" x14ac:dyDescent="0.2">
      <c r="A174" s="27">
        <v>2</v>
      </c>
      <c r="B174" s="27">
        <v>7</v>
      </c>
      <c r="C174" s="27">
        <v>2</v>
      </c>
      <c r="D174" s="27">
        <v>4</v>
      </c>
      <c r="E174" s="28" t="s">
        <v>25</v>
      </c>
      <c r="F174" s="29" t="s">
        <v>200</v>
      </c>
      <c r="G174" s="31">
        <v>0</v>
      </c>
      <c r="H174" s="31">
        <f>+'[1]PRESUP. EJEC. 2025'!D193</f>
        <v>697017673.99000001</v>
      </c>
      <c r="I174" s="32">
        <f>+G174+H174</f>
        <v>697017673.99000001</v>
      </c>
      <c r="J174" s="31">
        <v>0</v>
      </c>
      <c r="K174" s="31">
        <v>117555477.28</v>
      </c>
      <c r="L174" s="31">
        <v>30502515.079999998</v>
      </c>
      <c r="M174" s="31">
        <v>0</v>
      </c>
      <c r="N174" s="31">
        <v>240163970.00999999</v>
      </c>
      <c r="O174" s="31">
        <v>0</v>
      </c>
      <c r="P174" s="31">
        <v>306752111.72000003</v>
      </c>
      <c r="Q174" s="31">
        <v>0</v>
      </c>
      <c r="R174" s="31">
        <v>0</v>
      </c>
      <c r="S174" s="31"/>
      <c r="T174" s="33"/>
      <c r="U174" s="31"/>
      <c r="V174" s="34">
        <f>SUM(J174:U174)</f>
        <v>694974074.09000003</v>
      </c>
      <c r="W174" s="35"/>
      <c r="X174" s="35"/>
    </row>
    <row r="175" spans="1:25" s="36" customFormat="1" ht="18.75" hidden="1" x14ac:dyDescent="0.2">
      <c r="A175" s="27"/>
      <c r="B175" s="27"/>
      <c r="C175" s="27"/>
      <c r="D175" s="27"/>
      <c r="E175" s="28"/>
      <c r="F175" s="20" t="s">
        <v>201</v>
      </c>
      <c r="G175" s="48">
        <f t="shared" ref="G175:U175" si="15">SUM(G176:G177)</f>
        <v>0</v>
      </c>
      <c r="H175" s="48">
        <f t="shared" si="15"/>
        <v>0</v>
      </c>
      <c r="I175" s="55">
        <f t="shared" si="15"/>
        <v>0</v>
      </c>
      <c r="J175" s="48">
        <f t="shared" si="15"/>
        <v>0</v>
      </c>
      <c r="K175" s="48">
        <f t="shared" si="15"/>
        <v>0</v>
      </c>
      <c r="L175" s="48">
        <f t="shared" si="15"/>
        <v>0</v>
      </c>
      <c r="M175" s="48">
        <f t="shared" si="15"/>
        <v>0</v>
      </c>
      <c r="N175" s="48">
        <f t="shared" si="15"/>
        <v>0</v>
      </c>
      <c r="O175" s="48">
        <f t="shared" si="15"/>
        <v>0</v>
      </c>
      <c r="P175" s="48">
        <f t="shared" si="15"/>
        <v>0</v>
      </c>
      <c r="Q175" s="48">
        <f t="shared" si="15"/>
        <v>0</v>
      </c>
      <c r="R175" s="48">
        <f t="shared" si="15"/>
        <v>0</v>
      </c>
      <c r="S175" s="48">
        <f t="shared" si="15"/>
        <v>0</v>
      </c>
      <c r="T175" s="61">
        <f t="shared" si="15"/>
        <v>0</v>
      </c>
      <c r="U175" s="48">
        <f t="shared" si="15"/>
        <v>0</v>
      </c>
      <c r="V175" s="24">
        <f t="shared" ref="V175:V186" si="16">SUM(J175:U175)</f>
        <v>0</v>
      </c>
      <c r="W175" s="35"/>
      <c r="X175" s="35"/>
    </row>
    <row r="176" spans="1:25" s="36" customFormat="1" hidden="1" x14ac:dyDescent="0.2">
      <c r="A176" s="27">
        <v>2</v>
      </c>
      <c r="B176" s="27">
        <v>9</v>
      </c>
      <c r="C176" s="27">
        <v>1</v>
      </c>
      <c r="D176" s="27">
        <v>1</v>
      </c>
      <c r="E176" s="28" t="s">
        <v>25</v>
      </c>
      <c r="F176" s="29" t="s">
        <v>202</v>
      </c>
      <c r="G176" s="31"/>
      <c r="H176" s="31"/>
      <c r="I176" s="32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3"/>
      <c r="U176" s="31"/>
      <c r="V176" s="34">
        <f t="shared" si="16"/>
        <v>0</v>
      </c>
      <c r="W176" s="35"/>
      <c r="X176" s="35"/>
    </row>
    <row r="177" spans="1:24" s="36" customFormat="1" hidden="1" x14ac:dyDescent="0.2">
      <c r="A177" s="27">
        <v>2</v>
      </c>
      <c r="B177" s="27">
        <v>9</v>
      </c>
      <c r="C177" s="27">
        <v>1</v>
      </c>
      <c r="D177" s="27">
        <v>2</v>
      </c>
      <c r="E177" s="28" t="s">
        <v>25</v>
      </c>
      <c r="F177" s="29" t="s">
        <v>203</v>
      </c>
      <c r="G177" s="31"/>
      <c r="H177" s="31"/>
      <c r="I177" s="32"/>
      <c r="J177" s="31">
        <v>0</v>
      </c>
      <c r="K177" s="31">
        <v>0</v>
      </c>
      <c r="L177" s="31">
        <v>0</v>
      </c>
      <c r="M177" s="31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31"/>
      <c r="T177" s="33"/>
      <c r="U177" s="31"/>
      <c r="V177" s="34">
        <f t="shared" si="16"/>
        <v>0</v>
      </c>
      <c r="W177" s="35"/>
      <c r="X177" s="35"/>
    </row>
    <row r="178" spans="1:24" s="36" customFormat="1" hidden="1" x14ac:dyDescent="0.2">
      <c r="A178" s="27"/>
      <c r="B178" s="27"/>
      <c r="C178" s="27"/>
      <c r="D178" s="27"/>
      <c r="E178" s="28"/>
      <c r="F178" s="29"/>
      <c r="G178" s="31"/>
      <c r="H178" s="31"/>
      <c r="I178" s="32"/>
      <c r="J178" s="29"/>
      <c r="K178" s="31"/>
      <c r="L178" s="31"/>
      <c r="M178" s="31"/>
      <c r="N178" s="31"/>
      <c r="O178" s="31"/>
      <c r="P178" s="31"/>
      <c r="Q178" s="31"/>
      <c r="R178" s="31"/>
      <c r="S178" s="31"/>
      <c r="T178" s="33"/>
      <c r="U178" s="31"/>
      <c r="V178" s="34"/>
      <c r="W178" s="35"/>
      <c r="X178" s="35"/>
    </row>
    <row r="179" spans="1:24" s="36" customFormat="1" ht="18.75" hidden="1" x14ac:dyDescent="0.2">
      <c r="A179" s="27"/>
      <c r="B179" s="27"/>
      <c r="C179" s="27"/>
      <c r="D179" s="27"/>
      <c r="E179" s="28"/>
      <c r="F179" s="20" t="s">
        <v>204</v>
      </c>
      <c r="G179" s="21">
        <f>SUM(G180)</f>
        <v>0</v>
      </c>
      <c r="H179" s="21">
        <f>SUM(H180)</f>
        <v>0</v>
      </c>
      <c r="I179" s="23">
        <f>SUM(I180)</f>
        <v>0</v>
      </c>
      <c r="J179" s="21">
        <f>SUM(J180)</f>
        <v>0</v>
      </c>
      <c r="K179" s="21">
        <f t="shared" ref="K179:U179" si="17">SUM(K180)</f>
        <v>0</v>
      </c>
      <c r="L179" s="21">
        <f t="shared" si="17"/>
        <v>0</v>
      </c>
      <c r="M179" s="21">
        <f t="shared" si="17"/>
        <v>0</v>
      </c>
      <c r="N179" s="21">
        <f t="shared" si="17"/>
        <v>0</v>
      </c>
      <c r="O179" s="21">
        <f t="shared" si="17"/>
        <v>0</v>
      </c>
      <c r="P179" s="21">
        <f t="shared" si="17"/>
        <v>0</v>
      </c>
      <c r="Q179" s="21">
        <f t="shared" si="17"/>
        <v>0</v>
      </c>
      <c r="R179" s="21">
        <f t="shared" si="17"/>
        <v>0</v>
      </c>
      <c r="S179" s="21">
        <f t="shared" si="17"/>
        <v>0</v>
      </c>
      <c r="T179" s="22">
        <f t="shared" si="17"/>
        <v>0</v>
      </c>
      <c r="U179" s="21">
        <f t="shared" si="17"/>
        <v>0</v>
      </c>
      <c r="V179" s="24">
        <f t="shared" si="16"/>
        <v>0</v>
      </c>
      <c r="W179" s="35"/>
      <c r="X179" s="35"/>
    </row>
    <row r="180" spans="1:24" s="36" customFormat="1" hidden="1" x14ac:dyDescent="0.2">
      <c r="A180" s="27">
        <v>3</v>
      </c>
      <c r="B180" s="27">
        <v>1</v>
      </c>
      <c r="C180" s="27">
        <v>1</v>
      </c>
      <c r="D180" s="27">
        <v>1</v>
      </c>
      <c r="E180" s="28" t="s">
        <v>25</v>
      </c>
      <c r="F180" s="29" t="s">
        <v>204</v>
      </c>
      <c r="G180" s="31"/>
      <c r="H180" s="31"/>
      <c r="I180" s="32"/>
      <c r="J180" s="31">
        <v>0</v>
      </c>
      <c r="K180" s="31">
        <v>0</v>
      </c>
      <c r="L180" s="31"/>
      <c r="M180" s="31"/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31"/>
      <c r="T180" s="33"/>
      <c r="U180" s="31"/>
      <c r="V180" s="34">
        <f t="shared" si="16"/>
        <v>0</v>
      </c>
      <c r="W180" s="35"/>
      <c r="X180" s="35"/>
    </row>
    <row r="181" spans="1:24" s="36" customFormat="1" hidden="1" x14ac:dyDescent="0.2">
      <c r="A181" s="27"/>
      <c r="B181" s="27"/>
      <c r="C181" s="27"/>
      <c r="D181" s="27"/>
      <c r="E181" s="28"/>
      <c r="F181" s="29"/>
      <c r="G181" s="31"/>
      <c r="H181" s="31"/>
      <c r="I181" s="32"/>
      <c r="J181" s="29"/>
      <c r="K181" s="31"/>
      <c r="L181" s="31"/>
      <c r="M181" s="31"/>
      <c r="N181" s="31"/>
      <c r="O181" s="31"/>
      <c r="P181" s="31"/>
      <c r="Q181" s="31"/>
      <c r="R181" s="31"/>
      <c r="S181" s="31"/>
      <c r="T181" s="33"/>
      <c r="U181" s="31"/>
      <c r="V181" s="34">
        <f t="shared" si="16"/>
        <v>0</v>
      </c>
      <c r="W181" s="35"/>
      <c r="X181" s="35"/>
    </row>
    <row r="182" spans="1:24" s="36" customFormat="1" ht="18.75" hidden="1" x14ac:dyDescent="0.2">
      <c r="A182" s="27"/>
      <c r="B182" s="27"/>
      <c r="C182" s="27"/>
      <c r="D182" s="27"/>
      <c r="E182" s="28"/>
      <c r="F182" s="20" t="s">
        <v>205</v>
      </c>
      <c r="G182" s="62"/>
      <c r="H182" s="62"/>
      <c r="I182" s="63"/>
      <c r="J182" s="21">
        <f t="shared" ref="J182:U182" si="18">SUM(J183:J183)</f>
        <v>0</v>
      </c>
      <c r="K182" s="21">
        <f t="shared" si="18"/>
        <v>0</v>
      </c>
      <c r="L182" s="21">
        <f t="shared" si="18"/>
        <v>0</v>
      </c>
      <c r="M182" s="21">
        <f t="shared" si="18"/>
        <v>0</v>
      </c>
      <c r="N182" s="21">
        <f t="shared" si="18"/>
        <v>0</v>
      </c>
      <c r="O182" s="21">
        <f t="shared" si="18"/>
        <v>0</v>
      </c>
      <c r="P182" s="21">
        <f t="shared" si="18"/>
        <v>0</v>
      </c>
      <c r="Q182" s="21">
        <f t="shared" si="18"/>
        <v>0</v>
      </c>
      <c r="R182" s="21">
        <f t="shared" si="18"/>
        <v>0</v>
      </c>
      <c r="S182" s="21">
        <f t="shared" si="18"/>
        <v>0</v>
      </c>
      <c r="T182" s="22">
        <f t="shared" si="18"/>
        <v>0</v>
      </c>
      <c r="U182" s="21">
        <f t="shared" si="18"/>
        <v>0</v>
      </c>
      <c r="V182" s="24">
        <f t="shared" si="16"/>
        <v>0</v>
      </c>
      <c r="W182" s="35"/>
      <c r="X182" s="35"/>
    </row>
    <row r="183" spans="1:24" s="36" customFormat="1" hidden="1" x14ac:dyDescent="0.2">
      <c r="A183" s="27">
        <v>4</v>
      </c>
      <c r="B183" s="27">
        <v>2</v>
      </c>
      <c r="C183" s="27">
        <v>1</v>
      </c>
      <c r="D183" s="27">
        <v>5</v>
      </c>
      <c r="E183" s="28" t="s">
        <v>25</v>
      </c>
      <c r="F183" s="64" t="s">
        <v>206</v>
      </c>
      <c r="G183" s="38"/>
      <c r="H183" s="38"/>
      <c r="I183" s="65"/>
      <c r="J183" s="31">
        <v>0</v>
      </c>
      <c r="K183" s="31">
        <v>0</v>
      </c>
      <c r="L183" s="31">
        <v>0</v>
      </c>
      <c r="M183" s="31">
        <v>0</v>
      </c>
      <c r="N183" s="31">
        <v>0</v>
      </c>
      <c r="O183" s="31">
        <v>0</v>
      </c>
      <c r="P183" s="31">
        <v>0</v>
      </c>
      <c r="Q183" s="31">
        <v>0</v>
      </c>
      <c r="R183" s="31"/>
      <c r="S183" s="31"/>
      <c r="T183" s="33"/>
      <c r="U183" s="31"/>
      <c r="V183" s="34">
        <f t="shared" si="16"/>
        <v>0</v>
      </c>
      <c r="W183" s="35"/>
      <c r="X183" s="35"/>
    </row>
    <row r="184" spans="1:24" s="36" customFormat="1" hidden="1" x14ac:dyDescent="0.2">
      <c r="A184" s="27"/>
      <c r="B184" s="27"/>
      <c r="C184" s="27"/>
      <c r="D184" s="27"/>
      <c r="E184" s="28"/>
      <c r="F184" s="29"/>
      <c r="G184" s="31"/>
      <c r="H184" s="31"/>
      <c r="I184" s="32"/>
      <c r="J184" s="29"/>
      <c r="K184" s="31"/>
      <c r="L184" s="31"/>
      <c r="M184" s="31"/>
      <c r="N184" s="31"/>
      <c r="O184" s="31"/>
      <c r="P184" s="31"/>
      <c r="Q184" s="31"/>
      <c r="R184" s="31"/>
      <c r="S184" s="31"/>
      <c r="T184" s="33"/>
      <c r="U184" s="31"/>
      <c r="V184" s="34"/>
      <c r="W184" s="35"/>
      <c r="X184" s="35"/>
    </row>
    <row r="185" spans="1:24" s="36" customFormat="1" ht="23.25" customHeight="1" x14ac:dyDescent="0.2">
      <c r="A185" s="27"/>
      <c r="B185" s="27"/>
      <c r="C185" s="27"/>
      <c r="D185" s="27"/>
      <c r="E185" s="28"/>
      <c r="F185" s="20" t="s">
        <v>207</v>
      </c>
      <c r="G185" s="21">
        <f>SUM(G186)</f>
        <v>5000000</v>
      </c>
      <c r="H185" s="21">
        <f>SUM(H186)</f>
        <v>0</v>
      </c>
      <c r="I185" s="23">
        <f>SUM(I186)</f>
        <v>5000000</v>
      </c>
      <c r="J185" s="21">
        <f>SUM(J186)</f>
        <v>0</v>
      </c>
      <c r="K185" s="21">
        <f t="shared" ref="K185:U185" si="19">SUM(K186)</f>
        <v>0</v>
      </c>
      <c r="L185" s="21">
        <f t="shared" si="19"/>
        <v>1499200.02</v>
      </c>
      <c r="M185" s="21">
        <f t="shared" si="19"/>
        <v>0</v>
      </c>
      <c r="N185" s="21">
        <f t="shared" si="19"/>
        <v>0</v>
      </c>
      <c r="O185" s="21">
        <f t="shared" si="19"/>
        <v>0</v>
      </c>
      <c r="P185" s="21">
        <f t="shared" si="19"/>
        <v>0</v>
      </c>
      <c r="Q185" s="21">
        <f t="shared" si="19"/>
        <v>0</v>
      </c>
      <c r="R185" s="21">
        <f t="shared" si="19"/>
        <v>0</v>
      </c>
      <c r="S185" s="21">
        <f t="shared" si="19"/>
        <v>0</v>
      </c>
      <c r="T185" s="22">
        <f t="shared" si="19"/>
        <v>0</v>
      </c>
      <c r="U185" s="21">
        <f t="shared" si="19"/>
        <v>0</v>
      </c>
      <c r="V185" s="24">
        <f t="shared" si="16"/>
        <v>1499200.02</v>
      </c>
      <c r="W185" s="35"/>
      <c r="X185" s="35"/>
    </row>
    <row r="186" spans="1:24" s="36" customFormat="1" ht="23.25" customHeight="1" x14ac:dyDescent="0.2">
      <c r="A186" s="28" t="s">
        <v>208</v>
      </c>
      <c r="B186" s="27">
        <v>2</v>
      </c>
      <c r="C186" s="27">
        <v>2</v>
      </c>
      <c r="D186" s="27">
        <v>1</v>
      </c>
      <c r="E186" s="28" t="s">
        <v>25</v>
      </c>
      <c r="F186" s="29" t="s">
        <v>209</v>
      </c>
      <c r="G186" s="31">
        <f>+'[1]PRESUP. EJEC. 2025'!C203</f>
        <v>5000000</v>
      </c>
      <c r="H186" s="31">
        <f>+'[1]PRESUP. EJEC. 2025'!D203</f>
        <v>0</v>
      </c>
      <c r="I186" s="32">
        <f>+G186+H186</f>
        <v>5000000</v>
      </c>
      <c r="J186" s="31">
        <v>0</v>
      </c>
      <c r="K186" s="31">
        <v>0</v>
      </c>
      <c r="L186" s="31">
        <v>1499200.02</v>
      </c>
      <c r="M186" s="31">
        <v>0</v>
      </c>
      <c r="N186" s="31">
        <v>0</v>
      </c>
      <c r="O186" s="31">
        <v>0</v>
      </c>
      <c r="P186" s="31"/>
      <c r="Q186" s="31"/>
      <c r="R186" s="31"/>
      <c r="S186" s="31"/>
      <c r="T186" s="33"/>
      <c r="U186" s="31"/>
      <c r="V186" s="34">
        <f t="shared" si="16"/>
        <v>1499200.02</v>
      </c>
      <c r="W186" s="35"/>
      <c r="X186" s="35"/>
    </row>
    <row r="187" spans="1:24" s="36" customFormat="1" ht="23.25" hidden="1" customHeight="1" x14ac:dyDescent="0.2">
      <c r="A187" s="27"/>
      <c r="B187" s="29"/>
      <c r="C187" s="29"/>
      <c r="D187" s="29"/>
      <c r="E187" s="29"/>
      <c r="F187" s="29"/>
      <c r="G187" s="31"/>
      <c r="H187" s="31"/>
      <c r="I187" s="32"/>
      <c r="J187" s="29"/>
      <c r="K187" s="31"/>
      <c r="L187" s="31"/>
      <c r="M187" s="31"/>
      <c r="N187" s="31"/>
      <c r="O187" s="31"/>
      <c r="P187" s="31"/>
      <c r="Q187" s="31"/>
      <c r="R187" s="31"/>
      <c r="S187" s="31"/>
      <c r="T187" s="33"/>
      <c r="U187" s="31"/>
      <c r="V187" s="34"/>
      <c r="W187" s="35"/>
      <c r="X187" s="35"/>
    </row>
    <row r="188" spans="1:24" s="36" customFormat="1" ht="23.25" customHeight="1" x14ac:dyDescent="0.2">
      <c r="A188" s="10" t="s">
        <v>210</v>
      </c>
      <c r="B188" s="10"/>
      <c r="C188" s="10"/>
      <c r="D188" s="10"/>
      <c r="E188" s="10"/>
      <c r="F188" s="10"/>
      <c r="G188" s="24">
        <f t="shared" ref="G188:V188" si="20">SUM(G185+G182+G179+G175+G170+G146+G142+G124+G86+G32+G6)</f>
        <v>1249947745</v>
      </c>
      <c r="H188" s="24">
        <f t="shared" si="20"/>
        <v>1344946722.2600002</v>
      </c>
      <c r="I188" s="43">
        <f t="shared" si="20"/>
        <v>2594894467.2600002</v>
      </c>
      <c r="J188" s="24">
        <f t="shared" si="20"/>
        <v>135807190.21000001</v>
      </c>
      <c r="K188" s="24">
        <f t="shared" si="20"/>
        <v>199146954.63</v>
      </c>
      <c r="L188" s="24">
        <f t="shared" si="20"/>
        <v>466660995.80000001</v>
      </c>
      <c r="M188" s="24">
        <f t="shared" si="20"/>
        <v>134673680.54999998</v>
      </c>
      <c r="N188" s="24">
        <f t="shared" si="20"/>
        <v>399082833.47999996</v>
      </c>
      <c r="O188" s="24">
        <f t="shared" si="20"/>
        <v>97356778.189999998</v>
      </c>
      <c r="P188" s="24">
        <f t="shared" si="20"/>
        <v>398974186.9600001</v>
      </c>
      <c r="Q188" s="24">
        <f t="shared" si="20"/>
        <v>123827447.22999999</v>
      </c>
      <c r="R188" s="24">
        <f t="shared" si="20"/>
        <v>97247561.569999993</v>
      </c>
      <c r="S188" s="24">
        <f t="shared" si="20"/>
        <v>0</v>
      </c>
      <c r="T188" s="24">
        <f t="shared" si="20"/>
        <v>0</v>
      </c>
      <c r="U188" s="24">
        <f t="shared" si="20"/>
        <v>0</v>
      </c>
      <c r="V188" s="24">
        <f t="shared" si="20"/>
        <v>2052777628.6200004</v>
      </c>
      <c r="W188" s="66"/>
      <c r="X188" s="35"/>
    </row>
    <row r="189" spans="1:24" s="9" customFormat="1" x14ac:dyDescent="0.25">
      <c r="A189" s="1"/>
      <c r="G189" s="56"/>
      <c r="H189" s="56"/>
      <c r="I189" s="56"/>
      <c r="J189" s="67"/>
      <c r="K189" s="56"/>
      <c r="L189" s="56"/>
      <c r="M189" s="56"/>
      <c r="N189" s="54"/>
      <c r="O189" s="56"/>
      <c r="P189" s="56"/>
      <c r="Q189" s="56"/>
      <c r="R189" s="56"/>
      <c r="S189" s="56"/>
      <c r="T189" s="57"/>
      <c r="U189" s="56"/>
      <c r="V189" s="56"/>
      <c r="W189" s="56"/>
      <c r="X189" s="56"/>
    </row>
    <row r="190" spans="1:24" s="9" customFormat="1" x14ac:dyDescent="0.25">
      <c r="A190" s="1"/>
      <c r="G190" s="56"/>
      <c r="H190" s="56"/>
      <c r="I190" s="56"/>
      <c r="J190" s="67"/>
      <c r="K190" s="56"/>
      <c r="L190" s="56"/>
      <c r="M190" s="56"/>
      <c r="N190" s="54"/>
      <c r="O190" s="56"/>
      <c r="P190" s="56"/>
      <c r="Q190" s="56"/>
      <c r="R190" s="56"/>
      <c r="S190" s="56"/>
      <c r="T190" s="57"/>
      <c r="U190" s="56"/>
      <c r="V190" s="56"/>
      <c r="W190" s="56"/>
      <c r="X190" s="56"/>
    </row>
    <row r="191" spans="1:24" s="9" customFormat="1" x14ac:dyDescent="0.25">
      <c r="A191" s="1"/>
      <c r="G191" s="68"/>
      <c r="H191" s="56"/>
      <c r="I191" s="56"/>
      <c r="J191" s="67"/>
      <c r="K191" s="56"/>
      <c r="L191" s="56"/>
      <c r="M191" s="56"/>
      <c r="N191" s="54"/>
      <c r="O191" s="56"/>
      <c r="P191" s="56"/>
      <c r="Q191" s="56"/>
      <c r="R191" s="56"/>
      <c r="S191" s="56"/>
      <c r="T191" s="57"/>
      <c r="U191" s="56"/>
      <c r="V191" s="56"/>
      <c r="W191" s="56"/>
      <c r="X191" s="56"/>
    </row>
    <row r="192" spans="1:24" s="9" customFormat="1" x14ac:dyDescent="0.25">
      <c r="A192" s="1"/>
      <c r="G192" s="56"/>
      <c r="H192" s="69"/>
      <c r="I192" s="56"/>
      <c r="J192" s="67"/>
      <c r="K192" s="56"/>
      <c r="L192" s="56"/>
      <c r="M192" s="56"/>
      <c r="N192" s="54"/>
      <c r="O192" s="56"/>
      <c r="P192" s="56"/>
      <c r="Q192" s="56"/>
      <c r="R192" s="56"/>
      <c r="S192" s="56"/>
      <c r="T192" s="57"/>
      <c r="U192" s="56"/>
      <c r="V192" s="56"/>
      <c r="W192" s="56"/>
      <c r="X192" s="56"/>
    </row>
    <row r="193" spans="1:24" s="9" customFormat="1" x14ac:dyDescent="0.25">
      <c r="A193" s="1"/>
      <c r="F193" s="1"/>
      <c r="G193" s="70"/>
      <c r="H193" s="56"/>
      <c r="I193" s="70"/>
      <c r="K193" s="56"/>
      <c r="L193" s="56"/>
      <c r="M193" s="56"/>
      <c r="N193" s="54"/>
      <c r="O193" s="56"/>
      <c r="P193" s="56"/>
      <c r="Q193" s="56"/>
      <c r="R193" s="56"/>
      <c r="S193" s="56"/>
      <c r="T193" s="57"/>
      <c r="U193" s="56"/>
      <c r="V193" s="56"/>
      <c r="W193" s="56"/>
      <c r="X193" s="56"/>
    </row>
    <row r="194" spans="1:24" s="72" customFormat="1" ht="23.25" x14ac:dyDescent="0.35">
      <c r="A194" s="71"/>
      <c r="D194" s="73"/>
      <c r="E194" s="73"/>
      <c r="F194" s="73"/>
      <c r="H194" s="74" t="s">
        <v>211</v>
      </c>
      <c r="I194" s="74"/>
      <c r="J194" s="74"/>
      <c r="K194" s="73"/>
      <c r="M194" s="73"/>
      <c r="O194" s="74" t="s">
        <v>212</v>
      </c>
      <c r="P194" s="74"/>
      <c r="Q194" s="74"/>
      <c r="R194" s="73"/>
      <c r="S194" s="73"/>
      <c r="T194" s="73"/>
      <c r="U194" s="73"/>
      <c r="V194" s="75"/>
      <c r="W194" s="76"/>
      <c r="X194" s="76"/>
    </row>
    <row r="195" spans="1:24" s="72" customFormat="1" ht="23.25" x14ac:dyDescent="0.35">
      <c r="A195" s="71"/>
      <c r="D195" s="77"/>
      <c r="E195" s="77"/>
      <c r="F195" s="77"/>
      <c r="H195" s="78" t="s">
        <v>213</v>
      </c>
      <c r="I195" s="78"/>
      <c r="J195" s="78"/>
      <c r="K195" s="79"/>
      <c r="M195" s="79"/>
      <c r="O195" s="80" t="s">
        <v>214</v>
      </c>
      <c r="P195" s="80"/>
      <c r="Q195" s="80"/>
      <c r="R195" s="79"/>
      <c r="S195" s="79"/>
      <c r="T195" s="79"/>
      <c r="U195" s="79"/>
      <c r="V195" s="79"/>
      <c r="W195" s="76"/>
      <c r="X195" s="76"/>
    </row>
    <row r="196" spans="1:24" s="72" customFormat="1" ht="23.25" x14ac:dyDescent="0.35">
      <c r="A196" s="71"/>
      <c r="H196" s="77"/>
      <c r="N196" s="79"/>
      <c r="P196" s="79"/>
      <c r="Q196" s="79"/>
      <c r="U196" s="79"/>
      <c r="V196" s="79"/>
      <c r="W196" s="76"/>
      <c r="X196" s="76"/>
    </row>
    <row r="197" spans="1:24" s="72" customFormat="1" ht="23.25" x14ac:dyDescent="0.35">
      <c r="A197" s="71"/>
      <c r="F197" s="81"/>
      <c r="G197" s="81"/>
      <c r="I197" s="73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76"/>
      <c r="X197" s="76"/>
    </row>
    <row r="198" spans="1:24" s="72" customFormat="1" ht="23.25" x14ac:dyDescent="0.35">
      <c r="A198" s="71"/>
      <c r="C198" s="73"/>
      <c r="D198" s="73"/>
      <c r="F198" s="73"/>
      <c r="G198" s="76"/>
      <c r="I198" s="79"/>
      <c r="J198" s="79"/>
      <c r="K198" s="74"/>
      <c r="L198" s="74"/>
      <c r="M198" s="74"/>
      <c r="N198" s="83"/>
      <c r="O198" s="73"/>
      <c r="P198" s="76"/>
      <c r="Q198" s="76"/>
      <c r="R198" s="76"/>
      <c r="S198" s="76"/>
      <c r="T198" s="73"/>
      <c r="U198" s="73"/>
      <c r="V198" s="73"/>
      <c r="W198" s="76"/>
      <c r="X198" s="76"/>
    </row>
    <row r="199" spans="1:24" s="72" customFormat="1" ht="23.25" x14ac:dyDescent="0.35">
      <c r="A199" s="71"/>
      <c r="B199" s="84"/>
      <c r="C199" s="84"/>
      <c r="D199" s="84"/>
      <c r="E199" s="84"/>
      <c r="F199" s="84"/>
      <c r="G199" s="85"/>
      <c r="H199" s="86"/>
      <c r="I199" s="86"/>
      <c r="J199" s="87"/>
      <c r="K199" s="84"/>
      <c r="L199" s="84"/>
      <c r="M199" s="84"/>
      <c r="N199" s="84"/>
      <c r="O199" s="84"/>
      <c r="P199" s="85"/>
      <c r="Q199" s="85"/>
      <c r="R199" s="85"/>
      <c r="S199" s="85"/>
      <c r="T199" s="88"/>
      <c r="U199" s="85"/>
      <c r="V199" s="84"/>
      <c r="W199" s="76"/>
      <c r="X199" s="76"/>
    </row>
    <row r="200" spans="1:24" s="72" customFormat="1" ht="23.25" x14ac:dyDescent="0.35">
      <c r="B200" s="87"/>
      <c r="C200" s="89" t="s">
        <v>215</v>
      </c>
      <c r="D200" s="89"/>
      <c r="E200" s="89"/>
      <c r="F200" s="89"/>
      <c r="K200" s="74" t="s">
        <v>216</v>
      </c>
      <c r="L200" s="74"/>
      <c r="M200" s="74"/>
      <c r="N200" s="74"/>
      <c r="S200" s="73"/>
      <c r="T200" s="73"/>
      <c r="U200" s="73"/>
      <c r="V200" s="73"/>
      <c r="W200" s="76"/>
      <c r="X200" s="76"/>
    </row>
    <row r="201" spans="1:24" s="72" customFormat="1" ht="23.25" x14ac:dyDescent="0.35">
      <c r="B201" s="87"/>
      <c r="C201" s="90" t="s">
        <v>217</v>
      </c>
      <c r="D201" s="90"/>
      <c r="E201" s="90"/>
      <c r="F201" s="90"/>
      <c r="K201" s="90" t="s">
        <v>218</v>
      </c>
      <c r="L201" s="90"/>
      <c r="M201" s="90"/>
      <c r="N201" s="90"/>
      <c r="S201" s="79"/>
      <c r="T201" s="79"/>
      <c r="U201" s="79"/>
      <c r="V201" s="79"/>
      <c r="W201" s="76"/>
      <c r="X201" s="76"/>
    </row>
    <row r="202" spans="1:24" s="9" customFormat="1" ht="28.5" customHeight="1" x14ac:dyDescent="0.25">
      <c r="A202" s="91"/>
      <c r="B202" s="91"/>
      <c r="C202" s="91"/>
      <c r="D202" s="91"/>
      <c r="E202" s="91"/>
      <c r="F202" s="91"/>
      <c r="G202" s="92"/>
      <c r="H202" s="93"/>
      <c r="I202" s="93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56"/>
      <c r="X202" s="56"/>
    </row>
    <row r="203" spans="1:24" ht="28.5" customHeight="1" x14ac:dyDescent="0.25">
      <c r="A203" s="1"/>
      <c r="B203" s="9"/>
      <c r="C203" s="9"/>
      <c r="D203" s="9"/>
      <c r="E203" s="9"/>
      <c r="F203" s="9"/>
      <c r="I203" s="56"/>
      <c r="J203" s="9"/>
      <c r="K203" s="56"/>
      <c r="L203" s="56"/>
      <c r="M203" s="56"/>
      <c r="N203" s="54"/>
      <c r="O203" s="56"/>
      <c r="P203" s="56"/>
      <c r="Q203" s="56"/>
      <c r="R203" s="56"/>
      <c r="S203" s="56"/>
      <c r="T203" s="57"/>
      <c r="U203" s="56"/>
      <c r="V203" s="9"/>
    </row>
    <row r="204" spans="1:24" ht="28.5" customHeight="1" x14ac:dyDescent="0.25">
      <c r="A204" s="9"/>
      <c r="B204" s="9"/>
      <c r="C204" s="9"/>
      <c r="D204" s="9"/>
      <c r="E204" s="9"/>
      <c r="F204" s="9"/>
      <c r="I204" s="56"/>
      <c r="J204" s="9"/>
      <c r="K204" s="9"/>
      <c r="L204" s="56"/>
      <c r="M204" s="56"/>
      <c r="N204" s="54"/>
      <c r="O204" s="56"/>
      <c r="P204" s="56"/>
      <c r="Q204" s="56"/>
      <c r="R204" s="56"/>
      <c r="S204" s="56"/>
      <c r="T204" s="57"/>
      <c r="U204" s="56"/>
      <c r="V204" s="9"/>
    </row>
  </sheetData>
  <mergeCells count="16">
    <mergeCell ref="A202:F202"/>
    <mergeCell ref="J202:V202"/>
    <mergeCell ref="H195:J195"/>
    <mergeCell ref="O195:Q195"/>
    <mergeCell ref="K198:M198"/>
    <mergeCell ref="C200:F200"/>
    <mergeCell ref="K200:N200"/>
    <mergeCell ref="C201:F201"/>
    <mergeCell ref="K201:N201"/>
    <mergeCell ref="F1:V1"/>
    <mergeCell ref="E2:V2"/>
    <mergeCell ref="E3:V3"/>
    <mergeCell ref="E4:V4"/>
    <mergeCell ref="A188:F188"/>
    <mergeCell ref="H194:J194"/>
    <mergeCell ref="O194:Q194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43" orientation="landscape" r:id="rId1"/>
  <headerFooter>
    <oddFooter>&amp;C&amp;P</oddFooter>
  </headerFooter>
  <rowBreaks count="4" manualBreakCount="4">
    <brk id="31" max="16383" man="1"/>
    <brk id="85" max="21" man="1"/>
    <brk id="123" max="16383" man="1"/>
    <brk id="20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2025</vt:lpstr>
      <vt:lpstr>'EJEC. 2025'!Área_de_impresión</vt:lpstr>
      <vt:lpstr>'EJEC.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2025-10-09T13:51:03Z</dcterms:created>
  <dcterms:modified xsi:type="dcterms:W3CDTF">2025-10-09T13:51:39Z</dcterms:modified>
</cp:coreProperties>
</file>