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Inventario Almacen\"/>
    </mc:Choice>
  </mc:AlternateContent>
  <xr:revisionPtr revIDLastSave="0" documentId="8_{82AFBBEA-FB63-4F11-BCEB-F50D9EF7BB1F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Hoja1" sheetId="1" r:id="rId1"/>
    <sheet name="Hoja3" sheetId="3" r:id="rId2"/>
    <sheet name="Hoja2" sheetId="2" r:id="rId3"/>
  </sheets>
  <definedNames>
    <definedName name="_xlnm._FilterDatabase" localSheetId="0" hidden="1">Hoja1!$A$7:$E$179</definedName>
    <definedName name="_xlnm.Print_Area" localSheetId="0">Hoja1!$A$1:$F$193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1" i="3" l="1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A300" i="3"/>
  <c r="D300" i="3" s="1"/>
  <c r="D299" i="3"/>
  <c r="D298" i="3"/>
  <c r="A297" i="3"/>
  <c r="D297" i="3" s="1"/>
  <c r="A296" i="3"/>
  <c r="D296" i="3" s="1"/>
  <c r="D295" i="3"/>
  <c r="D294" i="3"/>
  <c r="D293" i="3"/>
  <c r="A292" i="3"/>
  <c r="D292" i="3" s="1"/>
  <c r="D291" i="3"/>
  <c r="D290" i="3"/>
  <c r="A289" i="3"/>
  <c r="D289" i="3" s="1"/>
  <c r="A288" i="3"/>
  <c r="D288" i="3" s="1"/>
  <c r="A287" i="3"/>
  <c r="D287" i="3" s="1"/>
  <c r="D286" i="3"/>
  <c r="D285" i="3"/>
  <c r="A284" i="3"/>
  <c r="D284" i="3" s="1"/>
  <c r="A283" i="3"/>
  <c r="D283" i="3" s="1"/>
  <c r="D282" i="3"/>
  <c r="A281" i="3"/>
  <c r="D281" i="3" s="1"/>
  <c r="A280" i="3"/>
  <c r="D280" i="3" s="1"/>
  <c r="A279" i="3"/>
  <c r="D279" i="3" s="1"/>
  <c r="D278" i="3"/>
  <c r="D277" i="3"/>
  <c r="D276" i="3"/>
  <c r="A275" i="3"/>
  <c r="D275" i="3" s="1"/>
  <c r="D274" i="3"/>
  <c r="A273" i="3"/>
  <c r="D273" i="3" s="1"/>
  <c r="A272" i="3"/>
  <c r="D272" i="3" s="1"/>
  <c r="D271" i="3"/>
  <c r="D270" i="3"/>
  <c r="D269" i="3"/>
  <c r="A268" i="3"/>
  <c r="D268" i="3" s="1"/>
  <c r="D267" i="3"/>
  <c r="D266" i="3"/>
  <c r="D265" i="3"/>
  <c r="D264" i="3"/>
  <c r="D263" i="3"/>
  <c r="A262" i="3"/>
  <c r="D262" i="3" s="1"/>
  <c r="A261" i="3"/>
  <c r="D261" i="3" s="1"/>
  <c r="D260" i="3"/>
  <c r="D259" i="3"/>
  <c r="D258" i="3"/>
  <c r="D257" i="3"/>
  <c r="D256" i="3"/>
  <c r="D255" i="3"/>
  <c r="D254" i="3"/>
  <c r="D253" i="3"/>
  <c r="D252" i="3"/>
  <c r="D251" i="3"/>
  <c r="A250" i="3"/>
  <c r="D250" i="3" s="1"/>
  <c r="D249" i="3"/>
  <c r="D248" i="3"/>
  <c r="D247" i="3"/>
  <c r="D246" i="3"/>
  <c r="D245" i="3"/>
  <c r="D244" i="3"/>
  <c r="A243" i="3"/>
  <c r="D243" i="3" s="1"/>
  <c r="D242" i="3"/>
  <c r="D241" i="3"/>
  <c r="D240" i="3"/>
  <c r="D239" i="3"/>
  <c r="D238" i="3"/>
  <c r="D237" i="3"/>
  <c r="D236" i="3"/>
  <c r="D235" i="3"/>
  <c r="A234" i="3"/>
  <c r="D234" i="3" s="1"/>
  <c r="D233" i="3"/>
  <c r="A232" i="3"/>
  <c r="D232" i="3" s="1"/>
  <c r="D231" i="3"/>
  <c r="D230" i="3"/>
  <c r="D229" i="3"/>
  <c r="A228" i="3"/>
  <c r="D228" i="3" s="1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A211" i="3"/>
  <c r="D211" i="3" s="1"/>
  <c r="D210" i="3"/>
  <c r="D209" i="3"/>
  <c r="D208" i="3"/>
  <c r="D207" i="3"/>
  <c r="D206" i="3"/>
  <c r="D205" i="3"/>
  <c r="A204" i="3"/>
  <c r="D204" i="3" s="1"/>
  <c r="D203" i="3"/>
  <c r="A202" i="3"/>
  <c r="D202" i="3" s="1"/>
  <c r="A201" i="3"/>
  <c r="D201" i="3" s="1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A26" i="3"/>
  <c r="A25" i="3"/>
</calcChain>
</file>

<file path=xl/sharedStrings.xml><?xml version="1.0" encoding="utf-8"?>
<sst xmlns="http://schemas.openxmlformats.org/spreadsheetml/2006/main" count="775" uniqueCount="500">
  <si>
    <t xml:space="preserve"> LIGA MUNICIPAL DOMINICANA</t>
  </si>
  <si>
    <t>INVENTARIO DE MATERIALES Y SUMINISTRO</t>
  </si>
  <si>
    <t>CODIGO</t>
  </si>
  <si>
    <t>FECHA ADQUISICIÓN/REGISTRO</t>
  </si>
  <si>
    <t>DESCRIPCION</t>
  </si>
  <si>
    <t>EXISTENCIA</t>
  </si>
  <si>
    <t>UNIDAD</t>
  </si>
  <si>
    <t xml:space="preserve">CAJAS </t>
  </si>
  <si>
    <t>ROLLO</t>
  </si>
  <si>
    <t>GALON</t>
  </si>
  <si>
    <t>Realizado por:</t>
  </si>
  <si>
    <t xml:space="preserve">Arcenio Guzman </t>
  </si>
  <si>
    <t xml:space="preserve">Auxiliar </t>
  </si>
  <si>
    <t xml:space="preserve">LIGA MUNICIPAL DOMINICANA </t>
  </si>
  <si>
    <t>Inventario de Almacen Realizado del 08 al 22 de dic/2021</t>
  </si>
  <si>
    <t>Cantidad expresadas en unidades</t>
  </si>
  <si>
    <t>Materiales de Dominicana Limpia</t>
  </si>
  <si>
    <t>Cantidad</t>
  </si>
  <si>
    <t>Descripcion</t>
  </si>
  <si>
    <t>Costo</t>
  </si>
  <si>
    <t>Valor</t>
  </si>
  <si>
    <t xml:space="preserve">Pares de Guante Para obrero oregon </t>
  </si>
  <si>
    <t>Cadena de Motosierra</t>
  </si>
  <si>
    <t>Cabezal</t>
  </si>
  <si>
    <t>Engrasadol</t>
  </si>
  <si>
    <t>Mascara de Proteccion</t>
  </si>
  <si>
    <t>Chaleco Protector</t>
  </si>
  <si>
    <t>Pantalon de Proteccion</t>
  </si>
  <si>
    <t>Manguera</t>
  </si>
  <si>
    <t xml:space="preserve"> Kid de Lima</t>
  </si>
  <si>
    <t>Tgera Orientable</t>
  </si>
  <si>
    <t>Cortacetos</t>
  </si>
  <si>
    <t>Motobomba</t>
  </si>
  <si>
    <t xml:space="preserve">Poloche Punto Limpio </t>
  </si>
  <si>
    <t xml:space="preserve"> Gorras Azules</t>
  </si>
  <si>
    <t xml:space="preserve"> Gorras Negras </t>
  </si>
  <si>
    <t xml:space="preserve"> Poloche Negro </t>
  </si>
  <si>
    <t>Unidad de Poloche Azules</t>
  </si>
  <si>
    <t xml:space="preserve">Conjunto chaleco de obrero </t>
  </si>
  <si>
    <t>Cubo de Goma</t>
  </si>
  <si>
    <t>Sierra Electrica Circular</t>
  </si>
  <si>
    <t>Marco de Segueta</t>
  </si>
  <si>
    <t>Escoba Plastica</t>
  </si>
  <si>
    <t>Serrucho de 18 Pulgada</t>
  </si>
  <si>
    <t>Escuadra</t>
  </si>
  <si>
    <t>Plana</t>
  </si>
  <si>
    <t>Martillo</t>
  </si>
  <si>
    <t>Coa Pala</t>
  </si>
  <si>
    <t>Rastrillo de Piedra</t>
  </si>
  <si>
    <t>Pico</t>
  </si>
  <si>
    <t>Pala de Bote Cuadrada</t>
  </si>
  <si>
    <t>Pala de cortes</t>
  </si>
  <si>
    <t>Pala de Bote Redondo</t>
  </si>
  <si>
    <t>Mandarria</t>
  </si>
  <si>
    <t>Niveles de 72 Pulgadas</t>
  </si>
  <si>
    <t>Pala de Bote Cuadrada Plastica</t>
  </si>
  <si>
    <t>Trompo</t>
  </si>
  <si>
    <t>Pares de Botas de Bomberos</t>
  </si>
  <si>
    <t>Pares de Zapatos de Bomberos</t>
  </si>
  <si>
    <t>Correas de Bomberos</t>
  </si>
  <si>
    <t>Camisas de Bomberos</t>
  </si>
  <si>
    <t>Chamacos de Bomberos</t>
  </si>
  <si>
    <t>Abrasaderas de Metal de una</t>
  </si>
  <si>
    <t>Abrasaderas de Metal de Media</t>
  </si>
  <si>
    <t>Pie de Alambre N0.10 Blanco</t>
  </si>
  <si>
    <t>Pie de Alambre N0.10 Negro</t>
  </si>
  <si>
    <t>Pie de Alambre N0.12 Negro</t>
  </si>
  <si>
    <t>Pie Alambre N0.6 Blanco</t>
  </si>
  <si>
    <t>Pie Alambre N0.6 Negro</t>
  </si>
  <si>
    <t>Pie Alambre N0.8 Blanco</t>
  </si>
  <si>
    <t>Pie de Alambre N0.8 Negro</t>
  </si>
  <si>
    <t>Pie Alambre N0.12 Blanco</t>
  </si>
  <si>
    <t>Breaker 20 Amps</t>
  </si>
  <si>
    <t>Bombillo Led 15w</t>
  </si>
  <si>
    <t>Breaker Electrico de 30 Amps</t>
  </si>
  <si>
    <t>Breaker Electrico de 40 Amps</t>
  </si>
  <si>
    <t>Breaker Electrico de 60 Amps</t>
  </si>
  <si>
    <t>Breaker Electrico de 50 Amps</t>
  </si>
  <si>
    <t>Caja de Breaker de 2</t>
  </si>
  <si>
    <t>Caja de Breaker de 8</t>
  </si>
  <si>
    <t>Cajas Descorativa Plastica</t>
  </si>
  <si>
    <t>Cajas 2x4 de Metal</t>
  </si>
  <si>
    <t>Canaleta de PVC de una</t>
  </si>
  <si>
    <t>Canaleta de Media</t>
  </si>
  <si>
    <t>Canaleta de ...    3/8</t>
  </si>
  <si>
    <t>Interruptores Doble</t>
  </si>
  <si>
    <t>Interruptores Sencillo</t>
  </si>
  <si>
    <t>Interruptores Triple</t>
  </si>
  <si>
    <t>Lampara 2x2 Led</t>
  </si>
  <si>
    <t>Lampara 2x4 Led</t>
  </si>
  <si>
    <t>Plafon Vinil</t>
  </si>
  <si>
    <t>Tapas de Interruptores Dobles</t>
  </si>
  <si>
    <t>Tapas de Tomas Corrientes</t>
  </si>
  <si>
    <t>Tapas de Interruptores sencillo</t>
  </si>
  <si>
    <t>Tapas de Interruptores Triple</t>
  </si>
  <si>
    <t>Tapas de Vinil Negro</t>
  </si>
  <si>
    <t>Tapas de Gomas</t>
  </si>
  <si>
    <t>Tomas Corrientes</t>
  </si>
  <si>
    <t>Pie Tuberia Conduflex de Una</t>
  </si>
  <si>
    <t>Pie Tuberia Conduflex de Media</t>
  </si>
  <si>
    <t>Tubo Led 2x4</t>
  </si>
  <si>
    <t>Contenedores de Residuos</t>
  </si>
  <si>
    <t>Alicate Mecanico N0.10</t>
  </si>
  <si>
    <t>Barreta Punta</t>
  </si>
  <si>
    <t>Pie Cable Para Soldar</t>
  </si>
  <si>
    <t>Libra Cadana Galvanizada</t>
  </si>
  <si>
    <t>Caja de Herramientas</t>
  </si>
  <si>
    <t>Calibrador Electrico Dijital</t>
  </si>
  <si>
    <t xml:space="preserve">Cajas Electricas 10x10x4         </t>
  </si>
  <si>
    <t>Calibrador de Valvula</t>
  </si>
  <si>
    <t>Cajas Electricas 12x12x6     ojo</t>
  </si>
  <si>
    <t>Chicharra 3/8</t>
  </si>
  <si>
    <t>Cincel de Punta</t>
  </si>
  <si>
    <t>Cubo de 12</t>
  </si>
  <si>
    <t>Cubo de 12 3/8</t>
  </si>
  <si>
    <t>Cubo de 12 3/4</t>
  </si>
  <si>
    <t>Cubo 6  13 MM</t>
  </si>
  <si>
    <t>Cubo 6  10 MM</t>
  </si>
  <si>
    <t>Cubo 6  14 MM</t>
  </si>
  <si>
    <t>Cubo L G O 17 MM</t>
  </si>
  <si>
    <t>Destornillador Plano 3/8 Azul</t>
  </si>
  <si>
    <t>Diferencial Cadena 2 P O L Trupel</t>
  </si>
  <si>
    <t>Extencion 3/8 x 8</t>
  </si>
  <si>
    <t>Gato 20 Tonelada</t>
  </si>
  <si>
    <t>Gato 8 Tonelada Trupel</t>
  </si>
  <si>
    <t>Grillete de A C 1/2</t>
  </si>
  <si>
    <t>Juego de Punta Y Gancho Multi</t>
  </si>
  <si>
    <t>Llave Ajustable 6 M</t>
  </si>
  <si>
    <t>Llave Ajustable 14 M</t>
  </si>
  <si>
    <t>Llave Combinada 1-1/6</t>
  </si>
  <si>
    <t>Llave Combinada 230 MM</t>
  </si>
  <si>
    <t>Llave Combinada A/c 1</t>
  </si>
  <si>
    <t>Llave Combinada 1/8</t>
  </si>
  <si>
    <t>Llave Combinada 30 MM</t>
  </si>
  <si>
    <t>Martillo Bola 2 Libra</t>
  </si>
  <si>
    <t>Maseta de ocho Libra</t>
  </si>
  <si>
    <t>Pinza Presion Recta 12</t>
  </si>
  <si>
    <t>Prensa de Banco 6</t>
  </si>
  <si>
    <t>Probador de Voltaje</t>
  </si>
  <si>
    <t>Taladro Rotomartillo 1/2 600 W</t>
  </si>
  <si>
    <t>Testel Digital Automotriz MUT-105</t>
  </si>
  <si>
    <t>Tubo 1x20 Hierro Galvanizado</t>
  </si>
  <si>
    <t>Plancha de Filtro de Aire (rollo)</t>
  </si>
  <si>
    <t>Mapp gas para soldar</t>
  </si>
  <si>
    <t>Fundente para Limpiar</t>
  </si>
  <si>
    <t>Paquete Varilla de Plata     ojo</t>
  </si>
  <si>
    <t>Rollo de Tuberia 5/8</t>
  </si>
  <si>
    <t>Rollo de Tuberia 3/8</t>
  </si>
  <si>
    <t>Rollo de Tuberia  1/2</t>
  </si>
  <si>
    <t>Rollo de Tuveria  1/4</t>
  </si>
  <si>
    <t>Capacitor de 35</t>
  </si>
  <si>
    <t>Capacitor de 40</t>
  </si>
  <si>
    <t>capacitor de 45</t>
  </si>
  <si>
    <t>Tarugos momey</t>
  </si>
  <si>
    <t>Tarugo Azul</t>
  </si>
  <si>
    <t>Herramientas</t>
  </si>
  <si>
    <t>Alicates Ajustable</t>
  </si>
  <si>
    <t>Llave Tilson N0.14</t>
  </si>
  <si>
    <t>Llave Tilson N0.18</t>
  </si>
  <si>
    <t>Alicate Mecanico 9" Inko</t>
  </si>
  <si>
    <t>armario de 6"</t>
  </si>
  <si>
    <t>Bota Incco N0.8</t>
  </si>
  <si>
    <t>Bota Incco N0.9</t>
  </si>
  <si>
    <t>Cascos Electrico para Contruccion Amarillo</t>
  </si>
  <si>
    <t>Casco Para Construccion Blanco</t>
  </si>
  <si>
    <t>Cintas Metrica 8.5 m</t>
  </si>
  <si>
    <t xml:space="preserve">Escalera de extencion 16/32 Pulg. de Fibras </t>
  </si>
  <si>
    <t>Escalera Tipo Tijera 6"</t>
  </si>
  <si>
    <t>Escalera Tipo Tijera Fibra de Vidrio 8"</t>
  </si>
  <si>
    <t>Escobas Jardineras Plasticas Tipo Araña</t>
  </si>
  <si>
    <t>Kit Destornilladores Electrico</t>
  </si>
  <si>
    <t>Palas de Cortes</t>
  </si>
  <si>
    <t>Palas Redondas</t>
  </si>
  <si>
    <t>Picos con Palo</t>
  </si>
  <si>
    <t>Pinza Pico de Ganzo</t>
  </si>
  <si>
    <t>Cedazos de Fregadero</t>
  </si>
  <si>
    <t>Cedazos de Lavamanos</t>
  </si>
  <si>
    <t>Cedazos o Regilla de 2  1/2</t>
  </si>
  <si>
    <t>Cemento PVC</t>
  </si>
  <si>
    <t>Codo de 1 PVC</t>
  </si>
  <si>
    <t>Codo de 1/2 PVC</t>
  </si>
  <si>
    <t>Control de Aire Para Bomba</t>
  </si>
  <si>
    <t>Coplin de 1 PVC</t>
  </si>
  <si>
    <t>Coplin de 1/2 PVC</t>
  </si>
  <si>
    <t>Coplin de 2 PVC</t>
  </si>
  <si>
    <t>Coplin de 3/4 PVC</t>
  </si>
  <si>
    <t>Estuches de Silicon Transparente</t>
  </si>
  <si>
    <t>Juegos de Valvulas para Inodoro</t>
  </si>
  <si>
    <t>Juntas Dreser de 3/4</t>
  </si>
  <si>
    <t>Juntas Dreser de 1/2</t>
  </si>
  <si>
    <t>Llaves de Chorro</t>
  </si>
  <si>
    <t xml:space="preserve">Mangueras Para Mezcladora </t>
  </si>
  <si>
    <t>Reduccion de 1 a 1/2 PVC</t>
  </si>
  <si>
    <t>Tapon PVC de 1/2</t>
  </si>
  <si>
    <t>Tapon PVC de 3/4</t>
  </si>
  <si>
    <t>T de M 1/2 PVC</t>
  </si>
  <si>
    <t>T de 1 PVC</t>
  </si>
  <si>
    <t>Teflon de 3/4</t>
  </si>
  <si>
    <t>Tubos de Agua</t>
  </si>
  <si>
    <t>Tubos de Agua de 2</t>
  </si>
  <si>
    <t>Tubos de Agua de 3/4</t>
  </si>
  <si>
    <t>Tubos de Agua de 1/2</t>
  </si>
  <si>
    <t>Limpiadores de Cristal  Galones</t>
  </si>
  <si>
    <t>Desgrasante  Galones</t>
  </si>
  <si>
    <t>Cloro Galones</t>
  </si>
  <si>
    <t>Desinfectante Mistolin Galones</t>
  </si>
  <si>
    <t>Limpia Cristal para Baño y Ceramica</t>
  </si>
  <si>
    <t xml:space="preserve">Jabon Liquido de Cuabas Galones </t>
  </si>
  <si>
    <t>Jabon Liquido de Manos Galones</t>
  </si>
  <si>
    <t>Alcohol</t>
  </si>
  <si>
    <t>Manitas Limpia Galones</t>
  </si>
  <si>
    <t xml:space="preserve">Suaper </t>
  </si>
  <si>
    <t>Rastrillos Plasticos</t>
  </si>
  <si>
    <t>Manitas Limpias (Donadas)</t>
  </si>
  <si>
    <t xml:space="preserve">Escoba Plasticas </t>
  </si>
  <si>
    <t>Recogedor de Basura</t>
  </si>
  <si>
    <t>Dispensador de jabon plasticos</t>
  </si>
  <si>
    <t>Piedra de Cloro</t>
  </si>
  <si>
    <t>Azada de Desyerbar</t>
  </si>
  <si>
    <t>Ambientador en Spray</t>
  </si>
  <si>
    <t xml:space="preserve">Dispensador Electrico Glade </t>
  </si>
  <si>
    <t xml:space="preserve">Brillo Verde </t>
  </si>
  <si>
    <t>Aspersor Metalico de Grama (Roseador de Grama)</t>
  </si>
  <si>
    <t>Guantes de Gomas Fuerte</t>
  </si>
  <si>
    <t>Escobillones de Inodoro</t>
  </si>
  <si>
    <t>Guantes de Obrero Reforzado Amarillo</t>
  </si>
  <si>
    <t>Guante Truper Fuerte</t>
  </si>
  <si>
    <t xml:space="preserve">Limpia Vidrio </t>
  </si>
  <si>
    <t>Dispensador de Papel</t>
  </si>
  <si>
    <t xml:space="preserve">Libra de Ace </t>
  </si>
  <si>
    <t>Cubetas de Trapear con Espumador</t>
  </si>
  <si>
    <t>Zafacon de 5 gls.</t>
  </si>
  <si>
    <t>Cubetas de 3 gls</t>
  </si>
  <si>
    <t>Zafacon de 11 Litros</t>
  </si>
  <si>
    <t>Zafacon con Tapa</t>
  </si>
  <si>
    <t>Spray Pine Espuma (Espuma Loca</t>
  </si>
  <si>
    <t>Lanilla Azul</t>
  </si>
  <si>
    <t>Lanilla Amarilla</t>
  </si>
  <si>
    <t>Ambientador Para Orinales</t>
  </si>
  <si>
    <t>Guantes Amarillos Mano Suave</t>
  </si>
  <si>
    <t>Fundas Plasticas de 5 gls</t>
  </si>
  <si>
    <t xml:space="preserve">Papel Higienico Scott </t>
  </si>
  <si>
    <t>Papel Toalla</t>
  </si>
  <si>
    <t>Papel Higienico Jumbo</t>
  </si>
  <si>
    <t>Jabon de Bola Azul</t>
  </si>
  <si>
    <t>Suaper Industrial</t>
  </si>
  <si>
    <t>Piedra Para Inodoro (Ambientador)</t>
  </si>
  <si>
    <t>Cepillo Para Inodoro con Base</t>
  </si>
  <si>
    <t>Cubetas con Esprimidor</t>
  </si>
  <si>
    <r>
      <t xml:space="preserve">Unidad de Sobre en Blanco (500/1)     </t>
    </r>
    <r>
      <rPr>
        <sz val="9"/>
        <color theme="1"/>
        <rFont val="Times New Roman"/>
        <family val="1"/>
      </rPr>
      <t xml:space="preserve"> (23 caja</t>
    </r>
    <r>
      <rPr>
        <sz val="14"/>
        <color theme="1"/>
        <rFont val="Times New Roman"/>
        <family val="1"/>
      </rPr>
      <t>)</t>
    </r>
  </si>
  <si>
    <t>Caja de Sobre Timbrado (viejo) (500/1)</t>
  </si>
  <si>
    <t>Almazon de Archivo</t>
  </si>
  <si>
    <t>Caja de Folder Pendaflex  (25/1)</t>
  </si>
  <si>
    <t>Caja de Folder 8 1/2 x 11 (100/1)</t>
  </si>
  <si>
    <t>Caja de Folder 8 1/2 x 13 (100/1)</t>
  </si>
  <si>
    <t>Unidad de Folder 8 1/2 x 13</t>
  </si>
  <si>
    <t>Protector Transparente (100/1)</t>
  </si>
  <si>
    <t>Folder Acordion Plastico</t>
  </si>
  <si>
    <t>Separadores de Calpeta de (5/1)</t>
  </si>
  <si>
    <t>Paquete papel carbon 8 1/2 x 11 (paq. 100</t>
  </si>
  <si>
    <t xml:space="preserve"> Unidad Libretas Rayadas 8 1/2 x 11 </t>
  </si>
  <si>
    <t>Unidad de Sobre Manila 6x9 (paq. 500)</t>
  </si>
  <si>
    <t>Libro Record de 500 pag.</t>
  </si>
  <si>
    <t>Libro Record de 300 pag.</t>
  </si>
  <si>
    <t xml:space="preserve">Unidad Sobre Manila 10 x 13 </t>
  </si>
  <si>
    <t>Unidad Sobre Manila 9 x 12</t>
  </si>
  <si>
    <t>Unidad Sobre Manila 10 x 14</t>
  </si>
  <si>
    <t>Resma de Papel Timbrado 8 1/2 x 11 (Logo Viejo)</t>
  </si>
  <si>
    <t>Paquete de Fichas Rayadas 4x6  (de 100)</t>
  </si>
  <si>
    <t>Resmas de papel Timbrado 8 1/2 x 11 (Nuevo Logo)</t>
  </si>
  <si>
    <t>Resmas de Papel Timbrado 8 1/2 x 11 Sec. Gral. (Nuevo logo)</t>
  </si>
  <si>
    <t>Resmas de papel Bond 8 1/2 x 11</t>
  </si>
  <si>
    <t>Resma de papel Bond 8 1/2 x 14</t>
  </si>
  <si>
    <t>Porta lapiz</t>
  </si>
  <si>
    <t xml:space="preserve">Dispensador de Cinta  Adhesiva </t>
  </si>
  <si>
    <t xml:space="preserve">Uhu (Cilicona Liquida) </t>
  </si>
  <si>
    <t xml:space="preserve">Unidad Grapadoras de oficina </t>
  </si>
  <si>
    <t>Unidad Clip de billetero Grande</t>
  </si>
  <si>
    <t>Cajas de Grapas de Oficina</t>
  </si>
  <si>
    <t>Unidad de Grapas Industriales</t>
  </si>
  <si>
    <t>Unidad de Cintas Adhesiva Invisible</t>
  </si>
  <si>
    <t>Cintas Invisible Adhesiva transparente</t>
  </si>
  <si>
    <t>Cajas Ganchos Accord (Macho y Hembra)</t>
  </si>
  <si>
    <t>Unidad de Cintas Adhesiva Ancha</t>
  </si>
  <si>
    <t>Unidad DVD en Blanco de 16 x</t>
  </si>
  <si>
    <t>Unidad Rollos de Papel Maquina Sumadora</t>
  </si>
  <si>
    <t>Caja de Labels</t>
  </si>
  <si>
    <t>Unidad Sacapuntas Electrico</t>
  </si>
  <si>
    <t>Unidad de Sacapunta de Metal</t>
  </si>
  <si>
    <t>Unidad de Boligrafos</t>
  </si>
  <si>
    <t>Unidad de Correctores Liquidos Tipo lapiz</t>
  </si>
  <si>
    <t>Cajas de Lapiz de Carbon</t>
  </si>
  <si>
    <t>Unidad de Lapiz de Carbon</t>
  </si>
  <si>
    <t>Unidad Resaltadores Luminicos</t>
  </si>
  <si>
    <t>Unidad Marcadores Permanente</t>
  </si>
  <si>
    <t>Unidad Ceras Para Contar</t>
  </si>
  <si>
    <t>Unidad Cuchillas</t>
  </si>
  <si>
    <t>Unidad Marcador de Pagina (Separador)</t>
  </si>
  <si>
    <t>Unidad Tijeras de Oficina</t>
  </si>
  <si>
    <t>Unidad Gomas de Borrar</t>
  </si>
  <si>
    <t>Unidad de Tintas para Almohadillas</t>
  </si>
  <si>
    <t>Unidad Almohadilla</t>
  </si>
  <si>
    <t>Unidad Cintas para Calculadora</t>
  </si>
  <si>
    <t>Unidad Cintas para Maquina Mecanica</t>
  </si>
  <si>
    <t>Unidad Cintas Impresora para Maquina Panasonic</t>
  </si>
  <si>
    <t>Unidad Cinta Correctora de Maquina Mecanica</t>
  </si>
  <si>
    <t>unidad Sacagrapas</t>
  </si>
  <si>
    <t>Unidad Carpetas de 1"</t>
  </si>
  <si>
    <t>Unidad Carpetas de 2"</t>
  </si>
  <si>
    <t>Unidad Carpetas de 3"</t>
  </si>
  <si>
    <t>Unidad de Bandejas de escritorios</t>
  </si>
  <si>
    <t xml:space="preserve">Unidad de sobre Manila 10x13 </t>
  </si>
  <si>
    <t>Unidad Folder de Bolsillo</t>
  </si>
  <si>
    <t>Cajas de Clips Pequeño</t>
  </si>
  <si>
    <t>Cajas Clips Grande</t>
  </si>
  <si>
    <t>Unidad Perforadora de tres Hoyos</t>
  </si>
  <si>
    <t>Unidad Clips Billeteros Pequeños</t>
  </si>
  <si>
    <t>Unidad Reglas</t>
  </si>
  <si>
    <t>Unidad Perforadora de dos Hoyos</t>
  </si>
  <si>
    <t>Unidad post-t</t>
  </si>
  <si>
    <t xml:space="preserve">Unidad Libretas Rayadas 5x8 </t>
  </si>
  <si>
    <t>Cajas de Folder 8 1/2 x 14</t>
  </si>
  <si>
    <t>Resma de Papel Bond 11 x 17</t>
  </si>
  <si>
    <t xml:space="preserve"> Cajas Banditas</t>
  </si>
  <si>
    <t>Unidad de toner 414 A Negro</t>
  </si>
  <si>
    <t>Unidad Toner 410 A Negro</t>
  </si>
  <si>
    <t>Unidad Toner 410 A Azul</t>
  </si>
  <si>
    <t>Unidad Toner 410 A Amarillo</t>
  </si>
  <si>
    <t>Unidad Toner 410 A Rojo</t>
  </si>
  <si>
    <t xml:space="preserve"> Unidad Drum 314</t>
  </si>
  <si>
    <t>Unidad Toner 35 A Negro</t>
  </si>
  <si>
    <t>Unidad Toner 126 A Negro</t>
  </si>
  <si>
    <t>Unidad Toners Brother 650</t>
  </si>
  <si>
    <t>Unidad Toner 17 A</t>
  </si>
  <si>
    <t>Unidad Toner 30 A</t>
  </si>
  <si>
    <t>Unidad Toner 80 A</t>
  </si>
  <si>
    <t>Toner 505 A</t>
  </si>
  <si>
    <t>Toner 83 A</t>
  </si>
  <si>
    <t>toner 78 A</t>
  </si>
  <si>
    <t>toner 32 Drum</t>
  </si>
  <si>
    <t>toner 19 A</t>
  </si>
  <si>
    <t>Toner Xerox 3610</t>
  </si>
  <si>
    <t>Toner 12 A</t>
  </si>
  <si>
    <t>Toner 540 A</t>
  </si>
  <si>
    <t xml:space="preserve">Toner canon GPR 35   </t>
  </si>
  <si>
    <t>Toner 85 A</t>
  </si>
  <si>
    <t>Toner 105 A</t>
  </si>
  <si>
    <t>Toner 50 A</t>
  </si>
  <si>
    <t>Toner 51 A</t>
  </si>
  <si>
    <t>Toner 52 A</t>
  </si>
  <si>
    <t>Toner 53 A</t>
  </si>
  <si>
    <t>Cartuchos Epson 664 negro</t>
  </si>
  <si>
    <t>Cartucho Epson 664 Amarillo</t>
  </si>
  <si>
    <t>Cartuchos Epson 664 Rojo</t>
  </si>
  <si>
    <t>Cartuchos Epson Azul</t>
  </si>
  <si>
    <t>Cartuchos Epson 544 Amarillo</t>
  </si>
  <si>
    <t>Cartuchos Epson 544 Azul</t>
  </si>
  <si>
    <t>Cartuchos Epson 544 Rojo</t>
  </si>
  <si>
    <t>Cartuchos Epson 544 Negro</t>
  </si>
  <si>
    <t>Cartuchos 122 A Negro</t>
  </si>
  <si>
    <t>Cartucho 122 A de Color</t>
  </si>
  <si>
    <t>Cartucho 951  Azul</t>
  </si>
  <si>
    <t>Cartucho 951  Rojo</t>
  </si>
  <si>
    <t>Cartuchos 60 A Negro</t>
  </si>
  <si>
    <t>cartuchos 950 A Negro</t>
  </si>
  <si>
    <t>Paquete de Café de una Libra</t>
  </si>
  <si>
    <t>Paquete de Azucar Morena de dos Libras</t>
  </si>
  <si>
    <t>Paquete de Azucar Blanca de dos Libras</t>
  </si>
  <si>
    <t>Paquete de vasos de 7"</t>
  </si>
  <si>
    <t>Botellitas de Agua</t>
  </si>
  <si>
    <t>Botellones de Agua</t>
  </si>
  <si>
    <t>Difusores</t>
  </si>
  <si>
    <t xml:space="preserve">Limpiadores de Cristal  </t>
  </si>
  <si>
    <t>Escobilla Limpia Cristales</t>
  </si>
  <si>
    <t>Cubetas de Trapear con Esprimidor</t>
  </si>
  <si>
    <t xml:space="preserve">Azada </t>
  </si>
  <si>
    <t>Limpia piso para Baño y Ceramica Dklin</t>
  </si>
  <si>
    <t>Lanilla</t>
  </si>
  <si>
    <t>Cartuchos Epson 664 Azul</t>
  </si>
  <si>
    <t xml:space="preserve">Sobre Manila 10 x 13 </t>
  </si>
  <si>
    <t xml:space="preserve">Grapadoras de oficina </t>
  </si>
  <si>
    <t>Clip de billetero Grande</t>
  </si>
  <si>
    <t>Grapas Industriales</t>
  </si>
  <si>
    <t>Cintas Adhesiva Invisible</t>
  </si>
  <si>
    <t>Ganchos Accord (Macho y Hembra)</t>
  </si>
  <si>
    <t>Cintas Adhesiva Ancha</t>
  </si>
  <si>
    <t>DVD en Blanco de 16 x</t>
  </si>
  <si>
    <t>Labels</t>
  </si>
  <si>
    <t>Sacapuntas Electrico</t>
  </si>
  <si>
    <t>Sacapunta de Metal</t>
  </si>
  <si>
    <t>Boligrafos</t>
  </si>
  <si>
    <t>Correctores Liquidos Tipo lapiz</t>
  </si>
  <si>
    <t>Lapiz de Carbon</t>
  </si>
  <si>
    <t>Resaltadores Luminicos</t>
  </si>
  <si>
    <t>Marcadores Permanente</t>
  </si>
  <si>
    <t>Ceras Para Contar</t>
  </si>
  <si>
    <t>Cuchillas</t>
  </si>
  <si>
    <t>Marcador de Pagina (Separador)</t>
  </si>
  <si>
    <t>Tijeras de Oficina</t>
  </si>
  <si>
    <t>Gomas de Borrar</t>
  </si>
  <si>
    <t>Tintas para Almohadillas</t>
  </si>
  <si>
    <t>Almohadilla</t>
  </si>
  <si>
    <t>Cintas para Calculadora</t>
  </si>
  <si>
    <t>Cintas para Maquina Mecanica</t>
  </si>
  <si>
    <t>Cintas Impresora para Maquina Panasonic</t>
  </si>
  <si>
    <t>Cinta Correctora de Maquina Mecanica</t>
  </si>
  <si>
    <t>Sacagrapas</t>
  </si>
  <si>
    <t>Bandejas de escritorios</t>
  </si>
  <si>
    <t xml:space="preserve">Libretas Rayadas 5x8 </t>
  </si>
  <si>
    <t>Perforadora de dos Hoyos</t>
  </si>
  <si>
    <t>Reglas</t>
  </si>
  <si>
    <t>Sobre Timbrado (viejo) (500/1)</t>
  </si>
  <si>
    <t>PAQ</t>
  </si>
  <si>
    <t>BOTELLON</t>
  </si>
  <si>
    <t>JOSE ANTONIO JIMENEZ</t>
  </si>
  <si>
    <t>ENC. ALMACEN</t>
  </si>
  <si>
    <t>Azucar Blanca de dos Libras</t>
  </si>
  <si>
    <t>Azucar Morena de dos Libras</t>
  </si>
  <si>
    <t>Café de una Libra</t>
  </si>
  <si>
    <t>Toner HP 53 A</t>
  </si>
  <si>
    <t>Toner HP 52 A</t>
  </si>
  <si>
    <t>Toner HP 51 A</t>
  </si>
  <si>
    <t>Toner HP 50 A</t>
  </si>
  <si>
    <t>Toner HP 105 A</t>
  </si>
  <si>
    <t>Toner HP 85 A</t>
  </si>
  <si>
    <t>Toner HP 12 A</t>
  </si>
  <si>
    <t>Toner HP 78 A</t>
  </si>
  <si>
    <t>Toner HP 83 A</t>
  </si>
  <si>
    <t>Toner HP 80 A</t>
  </si>
  <si>
    <t>Toner HP 30 A</t>
  </si>
  <si>
    <t>Toner HP 17 A</t>
  </si>
  <si>
    <t>Toners Brother 650</t>
  </si>
  <si>
    <t>Toner HP 126 A Negro</t>
  </si>
  <si>
    <t>Toner HP 35 A Negro</t>
  </si>
  <si>
    <t>Drum HP 314</t>
  </si>
  <si>
    <t>Toner HP 410 Rojo</t>
  </si>
  <si>
    <t>Toner HP 410 Amarillo</t>
  </si>
  <si>
    <t>Toner HP 410 Azul</t>
  </si>
  <si>
    <t>Toner HP 410 Negro</t>
  </si>
  <si>
    <t>Toner HP 414 Negro</t>
  </si>
  <si>
    <t>Cartuchos HP 122 Negro</t>
  </si>
  <si>
    <t>Cartucho HP 122 Color</t>
  </si>
  <si>
    <t xml:space="preserve">Unidad de Sobre en Blanco (500/1)     </t>
  </si>
  <si>
    <t>Pendaflex  (25/1)</t>
  </si>
  <si>
    <t>Folder 8 1/2 x 11 (100/1)</t>
  </si>
  <si>
    <t>Papel Timbrado 8 1/2 x 11 (Logo Viejo)</t>
  </si>
  <si>
    <t xml:space="preserve">Sobre Manila 9x13 </t>
  </si>
  <si>
    <t>Clips Grande</t>
  </si>
  <si>
    <t>Sobre Manila 9 x 13</t>
  </si>
  <si>
    <t xml:space="preserve">Libretas Rayadas 8 1/2 x 11 </t>
  </si>
  <si>
    <t>Clips Pequeño</t>
  </si>
  <si>
    <t>RESMA</t>
  </si>
  <si>
    <t>Carpeta Acordion Plastico</t>
  </si>
  <si>
    <t>Funda Porta papel Transparente (100/1)</t>
  </si>
  <si>
    <t>Banditas de Goma</t>
  </si>
  <si>
    <t>Papel Maquina Sumadora</t>
  </si>
  <si>
    <t>Sobre Manila 6x9 (paq. 500)</t>
  </si>
  <si>
    <t>carbon 8 1/2 x 11 (paq. 100</t>
  </si>
  <si>
    <t>PARES</t>
  </si>
  <si>
    <t>Servilletas 250/1</t>
  </si>
  <si>
    <t xml:space="preserve">Toner hp 58 </t>
  </si>
  <si>
    <t xml:space="preserve">Toner canon GPR 62  </t>
  </si>
  <si>
    <t>Fusor Xerox 3610</t>
  </si>
  <si>
    <t>Bateria Recargable AA</t>
  </si>
  <si>
    <t>Bateria Recargable AAA</t>
  </si>
  <si>
    <t xml:space="preserve">Pila Cuadrada 9v </t>
  </si>
  <si>
    <t>Bateria Cuadrada 9v</t>
  </si>
  <si>
    <t>Cargador para Bateria AA, AAA y Cuadrada de 9v</t>
  </si>
  <si>
    <t>Repuesto para aroma Glade pluging</t>
  </si>
  <si>
    <t>Porta vaso</t>
  </si>
  <si>
    <t>Desinfectante Fabuloso Galones</t>
  </si>
  <si>
    <t>Carpeta tablilla 8 1/2 x11</t>
  </si>
  <si>
    <t>Libreta Rallada 5x8</t>
  </si>
  <si>
    <t>Resma Papel Bond 11x17</t>
  </si>
  <si>
    <t>Vasos de 7" 50/1</t>
  </si>
  <si>
    <t>ACTUALIZADO ABRIL -  JUNIO 2022</t>
  </si>
  <si>
    <t>iiiiiiii</t>
  </si>
  <si>
    <t>borrar</t>
  </si>
  <si>
    <t>Drum HP 19 A</t>
  </si>
  <si>
    <t>Drum HP 32 A</t>
  </si>
  <si>
    <t>iiiiiiiii</t>
  </si>
  <si>
    <t>Dispensador de Papel Toalla</t>
  </si>
  <si>
    <t>Fichas Rayadas 4x6  100/1</t>
  </si>
  <si>
    <t>Folder 8 1/2 x 14 (100/1)</t>
  </si>
  <si>
    <t>Fundas Plasticas de 5 gls (100/1)</t>
  </si>
  <si>
    <t>Funda Plastica 60 gls (100/1)</t>
  </si>
  <si>
    <t>Dispensador Papel Jumbo</t>
  </si>
  <si>
    <t>Zafacon con Tapa 10 Galones</t>
  </si>
  <si>
    <t>Escobilla Telescopica para Techo</t>
  </si>
  <si>
    <t>Drum Xerox 3610</t>
  </si>
  <si>
    <t>Cartucho HP 951 Rojo</t>
  </si>
  <si>
    <t>Cartucho HP 951 Azul</t>
  </si>
  <si>
    <t>Cartucho HP 60 Negro y Tricolor</t>
  </si>
  <si>
    <t>post-t 3x3</t>
  </si>
  <si>
    <t>Folder de Bolsillo Timbrado</t>
  </si>
  <si>
    <t>Sobre Timbrado LMD Nuevo (500/1)</t>
  </si>
  <si>
    <t>Sobre Timbrado Sec. Gral Nuevo (500/1)</t>
  </si>
  <si>
    <t>Zafacon de 22 Galones</t>
  </si>
  <si>
    <t>Carpetas de 1" Pulg 3 Argollas</t>
  </si>
  <si>
    <t>Carpetas de 2" Pulg 3 Argollas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</si>
</sst>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7"/>
      <color theme="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8">
    <xf numFmtId="0" fontId="0" fillId="0" borderId="0" xfId="0"/>
    <xf numFmtId="0" fontId="4" fillId="5" borderId="0" xfId="0" applyNumberFormat="1" applyFont="1" applyFill="1" applyBorder="1" applyAlignment="1">
      <alignment horizontal="center"/>
    </xf>
    <xf numFmtId="0" fontId="5" fillId="5" borderId="0" xfId="0" applyNumberFormat="1" applyFont="1" applyFill="1" applyBorder="1" applyAlignment="1">
      <alignment horizontal="left"/>
    </xf>
    <xf numFmtId="0" fontId="6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5" borderId="0" xfId="0" applyNumberFormat="1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4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43" fontId="17" fillId="0" borderId="0" xfId="1" applyFont="1"/>
    <xf numFmtId="4" fontId="17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3" fontId="0" fillId="0" borderId="0" xfId="1" applyFont="1"/>
    <xf numFmtId="0" fontId="19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20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" fillId="5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14" fontId="9" fillId="6" borderId="6" xfId="0" applyNumberFormat="1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19" fillId="6" borderId="0" xfId="0" applyFont="1" applyFill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359228</xdr:colOff>
      <xdr:row>0</xdr:row>
      <xdr:rowOff>66675</xdr:rowOff>
    </xdr:from>
    <xdr:to>
      <xdr:col>4</xdr:col>
      <xdr:colOff>72528</xdr:colOff>
      <xdr:row>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157" y="66675"/>
          <a:ext cx="4897621" cy="1177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201"/>
  <sheetViews>
    <sheetView showGridLines="0" tabSelected="1" topLeftCell="A173" zoomScale="115" zoomScaleNormal="115" zoomScaleSheetLayoutView="130" zoomScalePageLayoutView="130" workbookViewId="0">
      <selection activeCell="H188" sqref="H188"/>
    </sheetView>
  </sheetViews>
  <sheetFormatPr baseColWidth="10" defaultRowHeight="14.4" x14ac:dyDescent="0.3"/>
  <cols>
    <col min="1" max="1" width="7.109375" customWidth="1"/>
    <col min="2" max="2" width="12.33203125" customWidth="1"/>
    <col min="3" max="3" width="60.5546875" style="32" customWidth="1"/>
    <col min="4" max="4" width="11.88671875" customWidth="1"/>
    <col min="5" max="5" width="21.109375" customWidth="1"/>
    <col min="6" max="6" width="0.33203125" hidden="1" customWidth="1"/>
  </cols>
  <sheetData>
    <row r="1" spans="1:6" ht="33" customHeight="1" x14ac:dyDescent="0.5">
      <c r="A1" s="59" t="s">
        <v>0</v>
      </c>
      <c r="B1" s="59"/>
      <c r="C1" s="59"/>
      <c r="D1" s="59"/>
      <c r="E1" s="59"/>
      <c r="F1" s="59"/>
    </row>
    <row r="2" spans="1:6" ht="33" customHeight="1" x14ac:dyDescent="0.5">
      <c r="A2" s="21"/>
      <c r="B2" s="21"/>
      <c r="C2" s="44"/>
      <c r="D2" s="21"/>
      <c r="E2" s="21"/>
      <c r="F2" s="21"/>
    </row>
    <row r="3" spans="1:6" ht="33" customHeight="1" x14ac:dyDescent="0.5">
      <c r="A3" s="21"/>
      <c r="B3" s="21"/>
      <c r="C3" s="44"/>
      <c r="D3" s="21"/>
      <c r="E3" s="21"/>
      <c r="F3" s="21"/>
    </row>
    <row r="4" spans="1:6" ht="22.5" customHeight="1" x14ac:dyDescent="0.3">
      <c r="A4" s="60" t="s">
        <v>1</v>
      </c>
      <c r="B4" s="61"/>
      <c r="C4" s="61"/>
      <c r="D4" s="61"/>
      <c r="E4" s="61"/>
      <c r="F4" s="61"/>
    </row>
    <row r="5" spans="1:6" x14ac:dyDescent="0.3">
      <c r="A5" s="60" t="s">
        <v>475</v>
      </c>
      <c r="B5" s="61"/>
      <c r="C5" s="61"/>
      <c r="D5" s="61"/>
      <c r="E5" s="61"/>
      <c r="F5" s="61"/>
    </row>
    <row r="6" spans="1:6" ht="15" thickBot="1" x14ac:dyDescent="0.35">
      <c r="A6" s="62"/>
      <c r="B6" s="63"/>
      <c r="C6" s="63"/>
      <c r="D6" s="63"/>
      <c r="E6" s="63"/>
      <c r="F6" s="63"/>
    </row>
    <row r="7" spans="1:6" ht="28.8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/>
    </row>
    <row r="8" spans="1:6" x14ac:dyDescent="0.3">
      <c r="A8" s="16">
        <v>291</v>
      </c>
      <c r="B8" s="14">
        <v>44454</v>
      </c>
      <c r="C8" s="35" t="s">
        <v>372</v>
      </c>
      <c r="D8" s="35">
        <v>69</v>
      </c>
      <c r="E8" s="15" t="s">
        <v>9</v>
      </c>
      <c r="F8" s="17"/>
    </row>
    <row r="9" spans="1:6" x14ac:dyDescent="0.3">
      <c r="A9" s="13">
        <v>1313</v>
      </c>
      <c r="B9" s="14">
        <v>44383</v>
      </c>
      <c r="C9" s="35" t="s">
        <v>203</v>
      </c>
      <c r="D9" s="35">
        <v>18</v>
      </c>
      <c r="E9" s="15" t="s">
        <v>9</v>
      </c>
      <c r="F9" s="17"/>
    </row>
    <row r="10" spans="1:6" x14ac:dyDescent="0.3">
      <c r="A10" s="16">
        <v>29</v>
      </c>
      <c r="B10" s="14">
        <v>44732</v>
      </c>
      <c r="C10" s="35" t="s">
        <v>470</v>
      </c>
      <c r="D10" s="35">
        <v>28</v>
      </c>
      <c r="E10" s="15" t="s">
        <v>9</v>
      </c>
      <c r="F10" s="17"/>
    </row>
    <row r="11" spans="1:6" x14ac:dyDescent="0.3">
      <c r="A11" s="16">
        <v>647</v>
      </c>
      <c r="B11" s="14">
        <v>44732</v>
      </c>
      <c r="C11" s="35" t="s">
        <v>376</v>
      </c>
      <c r="D11" s="35">
        <v>8</v>
      </c>
      <c r="E11" s="15" t="s">
        <v>9</v>
      </c>
      <c r="F11" s="17"/>
    </row>
    <row r="12" spans="1:6" x14ac:dyDescent="0.3">
      <c r="A12" s="16">
        <v>1314</v>
      </c>
      <c r="B12" s="14">
        <v>44454</v>
      </c>
      <c r="C12" s="35" t="s">
        <v>207</v>
      </c>
      <c r="D12" s="35">
        <v>26</v>
      </c>
      <c r="E12" s="15" t="s">
        <v>9</v>
      </c>
      <c r="F12" s="17"/>
    </row>
    <row r="13" spans="1:6" x14ac:dyDescent="0.3">
      <c r="A13" s="16">
        <v>38</v>
      </c>
      <c r="B13" s="14">
        <v>44454</v>
      </c>
      <c r="C13" s="35" t="s">
        <v>208</v>
      </c>
      <c r="D13" s="35">
        <v>55</v>
      </c>
      <c r="E13" s="15" t="s">
        <v>9</v>
      </c>
      <c r="F13" s="17"/>
    </row>
    <row r="14" spans="1:6" x14ac:dyDescent="0.3">
      <c r="A14" s="16">
        <v>1114</v>
      </c>
      <c r="B14" s="14">
        <v>44511</v>
      </c>
      <c r="C14" s="35" t="s">
        <v>209</v>
      </c>
      <c r="D14" s="35">
        <v>14</v>
      </c>
      <c r="E14" s="15" t="s">
        <v>9</v>
      </c>
      <c r="F14" s="17"/>
    </row>
    <row r="15" spans="1:6" x14ac:dyDescent="0.3">
      <c r="A15" s="13">
        <v>1139</v>
      </c>
      <c r="B15" s="14">
        <v>44511</v>
      </c>
      <c r="C15" s="35" t="s">
        <v>210</v>
      </c>
      <c r="D15" s="35">
        <v>5</v>
      </c>
      <c r="E15" s="15" t="s">
        <v>9</v>
      </c>
      <c r="F15" s="17"/>
    </row>
    <row r="16" spans="1:6" x14ac:dyDescent="0.3">
      <c r="A16" s="16">
        <v>1147</v>
      </c>
      <c r="B16" s="14">
        <v>44383</v>
      </c>
      <c r="C16" s="35" t="s">
        <v>211</v>
      </c>
      <c r="D16" s="35">
        <v>7</v>
      </c>
      <c r="E16" s="15" t="s">
        <v>6</v>
      </c>
      <c r="F16" s="17"/>
    </row>
    <row r="17" spans="1:6" x14ac:dyDescent="0.3">
      <c r="A17" s="13">
        <v>1318</v>
      </c>
      <c r="B17" s="14">
        <v>44454</v>
      </c>
      <c r="C17" s="35" t="s">
        <v>212</v>
      </c>
      <c r="D17" s="36">
        <v>28</v>
      </c>
      <c r="E17" s="15" t="s">
        <v>6</v>
      </c>
      <c r="F17" s="17"/>
    </row>
    <row r="18" spans="1:6" x14ac:dyDescent="0.3">
      <c r="A18" s="16">
        <v>1019</v>
      </c>
      <c r="B18" s="14">
        <v>44454</v>
      </c>
      <c r="C18" s="35" t="s">
        <v>214</v>
      </c>
      <c r="D18" s="36">
        <v>28</v>
      </c>
      <c r="E18" s="15" t="s">
        <v>6</v>
      </c>
      <c r="F18" s="17"/>
    </row>
    <row r="19" spans="1:6" x14ac:dyDescent="0.3">
      <c r="A19" s="16">
        <v>489</v>
      </c>
      <c r="B19" s="14">
        <v>44454</v>
      </c>
      <c r="C19" s="35" t="s">
        <v>215</v>
      </c>
      <c r="D19" s="36">
        <v>97</v>
      </c>
      <c r="E19" s="15" t="s">
        <v>6</v>
      </c>
      <c r="F19" s="17"/>
    </row>
    <row r="20" spans="1:6" x14ac:dyDescent="0.3">
      <c r="A20" s="16">
        <v>1218</v>
      </c>
      <c r="B20" s="14">
        <v>44278</v>
      </c>
      <c r="C20" s="35" t="s">
        <v>216</v>
      </c>
      <c r="D20" s="36">
        <v>1</v>
      </c>
      <c r="E20" s="15" t="s">
        <v>6</v>
      </c>
      <c r="F20" s="17"/>
    </row>
    <row r="21" spans="1:6" x14ac:dyDescent="0.3">
      <c r="A21" s="16">
        <v>1020</v>
      </c>
      <c r="B21" s="14">
        <v>44278</v>
      </c>
      <c r="C21" s="35" t="s">
        <v>217</v>
      </c>
      <c r="D21" s="36">
        <v>3</v>
      </c>
      <c r="E21" s="15" t="s">
        <v>6</v>
      </c>
      <c r="F21" s="17"/>
    </row>
    <row r="22" spans="1:6" x14ac:dyDescent="0.3">
      <c r="A22" s="13">
        <v>492</v>
      </c>
      <c r="B22" s="14">
        <v>44278</v>
      </c>
      <c r="C22" s="35" t="s">
        <v>375</v>
      </c>
      <c r="D22" s="36">
        <v>4</v>
      </c>
      <c r="E22" s="15" t="s">
        <v>6</v>
      </c>
      <c r="F22" s="17"/>
    </row>
    <row r="23" spans="1:6" x14ac:dyDescent="0.3">
      <c r="A23" s="13">
        <v>744</v>
      </c>
      <c r="B23" s="14">
        <v>44454</v>
      </c>
      <c r="C23" s="35" t="s">
        <v>219</v>
      </c>
      <c r="D23" s="36">
        <v>30</v>
      </c>
      <c r="E23" s="15" t="s">
        <v>6</v>
      </c>
      <c r="F23" s="17"/>
    </row>
    <row r="24" spans="1:6" x14ac:dyDescent="0.3">
      <c r="A24" s="15">
        <v>396</v>
      </c>
      <c r="B24" s="14">
        <v>44732</v>
      </c>
      <c r="C24" s="35" t="s">
        <v>220</v>
      </c>
      <c r="D24" s="36">
        <v>16</v>
      </c>
      <c r="E24" s="15" t="s">
        <v>6</v>
      </c>
      <c r="F24" s="17"/>
    </row>
    <row r="25" spans="1:6" x14ac:dyDescent="0.3">
      <c r="A25" s="13">
        <v>896</v>
      </c>
      <c r="B25" s="14">
        <v>44454</v>
      </c>
      <c r="C25" s="35" t="s">
        <v>221</v>
      </c>
      <c r="D25" s="36">
        <v>115</v>
      </c>
      <c r="E25" s="15" t="s">
        <v>6</v>
      </c>
      <c r="F25" s="17"/>
    </row>
    <row r="26" spans="1:6" x14ac:dyDescent="0.3">
      <c r="A26" s="13">
        <v>1317</v>
      </c>
      <c r="B26" s="14">
        <v>44383</v>
      </c>
      <c r="C26" s="35" t="s">
        <v>222</v>
      </c>
      <c r="D26" s="36">
        <v>48</v>
      </c>
      <c r="E26" s="15" t="s">
        <v>6</v>
      </c>
      <c r="F26" s="17"/>
    </row>
    <row r="27" spans="1:6" x14ac:dyDescent="0.3">
      <c r="A27" s="13">
        <v>287</v>
      </c>
      <c r="B27" s="14">
        <v>44383</v>
      </c>
      <c r="C27" s="35" t="s">
        <v>223</v>
      </c>
      <c r="D27" s="36">
        <v>56</v>
      </c>
      <c r="E27" s="15" t="s">
        <v>458</v>
      </c>
      <c r="F27" s="17"/>
    </row>
    <row r="28" spans="1:6" x14ac:dyDescent="0.3">
      <c r="A28" s="13">
        <v>1677</v>
      </c>
      <c r="B28" s="14">
        <v>44644</v>
      </c>
      <c r="C28" s="35" t="s">
        <v>225</v>
      </c>
      <c r="D28" s="36">
        <v>34</v>
      </c>
      <c r="E28" s="15" t="s">
        <v>458</v>
      </c>
      <c r="F28" s="17"/>
    </row>
    <row r="29" spans="1:6" x14ac:dyDescent="0.3">
      <c r="A29" s="13">
        <v>1479</v>
      </c>
      <c r="B29" s="14">
        <v>44454</v>
      </c>
      <c r="C29" s="35" t="s">
        <v>373</v>
      </c>
      <c r="D29" s="36">
        <v>8</v>
      </c>
      <c r="E29" s="15" t="s">
        <v>6</v>
      </c>
      <c r="F29" s="17"/>
    </row>
    <row r="30" spans="1:6" x14ac:dyDescent="0.3">
      <c r="A30" s="13">
        <v>1154</v>
      </c>
      <c r="B30" s="14">
        <v>44732</v>
      </c>
      <c r="C30" s="35" t="s">
        <v>486</v>
      </c>
      <c r="D30" s="36">
        <v>3</v>
      </c>
      <c r="E30" s="15" t="s">
        <v>6</v>
      </c>
      <c r="F30" s="17"/>
    </row>
    <row r="31" spans="1:6" x14ac:dyDescent="0.3">
      <c r="A31" s="13">
        <v>350</v>
      </c>
      <c r="B31" s="14">
        <v>44732</v>
      </c>
      <c r="C31" s="35" t="s">
        <v>481</v>
      </c>
      <c r="D31" s="36">
        <v>5</v>
      </c>
      <c r="E31" s="15" t="s">
        <v>6</v>
      </c>
      <c r="F31" s="17"/>
    </row>
    <row r="32" spans="1:6" x14ac:dyDescent="0.3">
      <c r="A32" s="16">
        <v>54</v>
      </c>
      <c r="B32" s="14">
        <v>44278</v>
      </c>
      <c r="C32" s="35" t="s">
        <v>229</v>
      </c>
      <c r="D32" s="36">
        <v>30</v>
      </c>
      <c r="E32" s="15" t="s">
        <v>6</v>
      </c>
      <c r="F32" s="17"/>
    </row>
    <row r="33" spans="1:6" hidden="1" x14ac:dyDescent="0.3">
      <c r="A33" s="49">
        <v>1480</v>
      </c>
      <c r="B33" s="50">
        <v>44454</v>
      </c>
      <c r="C33" s="51" t="s">
        <v>374</v>
      </c>
      <c r="D33" s="52" t="s">
        <v>476</v>
      </c>
      <c r="E33" s="49" t="s">
        <v>6</v>
      </c>
      <c r="F33" s="17"/>
    </row>
    <row r="34" spans="1:6" hidden="1" x14ac:dyDescent="0.3">
      <c r="A34" s="54">
        <v>750</v>
      </c>
      <c r="B34" s="50">
        <v>43391</v>
      </c>
      <c r="C34" s="51" t="s">
        <v>231</v>
      </c>
      <c r="D34" s="52" t="s">
        <v>476</v>
      </c>
      <c r="E34" s="49" t="s">
        <v>6</v>
      </c>
      <c r="F34" s="17"/>
    </row>
    <row r="35" spans="1:6" hidden="1" x14ac:dyDescent="0.3">
      <c r="A35" s="54">
        <v>1478</v>
      </c>
      <c r="B35" s="50">
        <v>44454</v>
      </c>
      <c r="C35" s="51" t="s">
        <v>232</v>
      </c>
      <c r="D35" s="52" t="s">
        <v>476</v>
      </c>
      <c r="E35" s="49" t="s">
        <v>6</v>
      </c>
      <c r="F35" s="17"/>
    </row>
    <row r="36" spans="1:6" x14ac:dyDescent="0.3">
      <c r="A36" s="16">
        <v>1315</v>
      </c>
      <c r="B36" s="14">
        <v>44383</v>
      </c>
      <c r="C36" s="35" t="s">
        <v>497</v>
      </c>
      <c r="D36" s="36">
        <v>2</v>
      </c>
      <c r="E36" s="15" t="s">
        <v>6</v>
      </c>
      <c r="F36" s="17"/>
    </row>
    <row r="37" spans="1:6" x14ac:dyDescent="0.3">
      <c r="A37" s="15">
        <v>1216</v>
      </c>
      <c r="B37" s="14">
        <v>44732</v>
      </c>
      <c r="C37" s="35" t="s">
        <v>487</v>
      </c>
      <c r="D37" s="36">
        <v>3</v>
      </c>
      <c r="E37" s="15" t="s">
        <v>6</v>
      </c>
      <c r="F37" s="17"/>
    </row>
    <row r="38" spans="1:6" x14ac:dyDescent="0.3">
      <c r="A38" s="15">
        <v>1801</v>
      </c>
      <c r="B38" s="14">
        <v>44732</v>
      </c>
      <c r="C38" s="35" t="s">
        <v>488</v>
      </c>
      <c r="D38" s="36">
        <v>3</v>
      </c>
      <c r="E38" s="15" t="s">
        <v>6</v>
      </c>
      <c r="F38" s="17"/>
    </row>
    <row r="39" spans="1:6" x14ac:dyDescent="0.3">
      <c r="A39" s="13">
        <v>1311</v>
      </c>
      <c r="B39" s="14">
        <v>44454</v>
      </c>
      <c r="C39" s="35" t="s">
        <v>235</v>
      </c>
      <c r="D39" s="36">
        <v>41</v>
      </c>
      <c r="E39" s="15" t="s">
        <v>6</v>
      </c>
      <c r="F39" s="17"/>
    </row>
    <row r="40" spans="1:6" x14ac:dyDescent="0.3">
      <c r="A40" s="13">
        <v>76</v>
      </c>
      <c r="B40" s="14">
        <v>44454</v>
      </c>
      <c r="C40" s="35" t="s">
        <v>377</v>
      </c>
      <c r="D40" s="36">
        <v>53</v>
      </c>
      <c r="E40" s="15" t="s">
        <v>6</v>
      </c>
      <c r="F40" s="17"/>
    </row>
    <row r="41" spans="1:6" x14ac:dyDescent="0.3">
      <c r="A41" s="16">
        <v>1021</v>
      </c>
      <c r="B41" s="14">
        <v>44543</v>
      </c>
      <c r="C41" s="35" t="s">
        <v>238</v>
      </c>
      <c r="D41" s="36">
        <v>52</v>
      </c>
      <c r="E41" s="15" t="s">
        <v>6</v>
      </c>
      <c r="F41" s="17"/>
    </row>
    <row r="42" spans="1:6" x14ac:dyDescent="0.3">
      <c r="A42" s="16">
        <v>403</v>
      </c>
      <c r="B42" s="14">
        <v>44454</v>
      </c>
      <c r="C42" s="35" t="s">
        <v>239</v>
      </c>
      <c r="D42" s="36">
        <v>32</v>
      </c>
      <c r="E42" s="15" t="s">
        <v>458</v>
      </c>
      <c r="F42" s="17"/>
    </row>
    <row r="43" spans="1:6" x14ac:dyDescent="0.3">
      <c r="A43" s="16">
        <v>24</v>
      </c>
      <c r="B43" s="14">
        <v>44732</v>
      </c>
      <c r="C43" s="35" t="s">
        <v>485</v>
      </c>
      <c r="D43" s="36">
        <v>7</v>
      </c>
      <c r="E43" s="15" t="s">
        <v>412</v>
      </c>
      <c r="F43" s="17"/>
    </row>
    <row r="44" spans="1:6" x14ac:dyDescent="0.3">
      <c r="A44" s="16">
        <v>1148</v>
      </c>
      <c r="B44" s="14">
        <v>44454</v>
      </c>
      <c r="C44" s="35" t="s">
        <v>484</v>
      </c>
      <c r="D44" s="36">
        <v>6</v>
      </c>
      <c r="E44" s="15" t="s">
        <v>412</v>
      </c>
      <c r="F44" s="17"/>
    </row>
    <row r="45" spans="1:6" x14ac:dyDescent="0.3">
      <c r="A45" s="15">
        <v>891</v>
      </c>
      <c r="B45" s="14">
        <v>44732</v>
      </c>
      <c r="C45" s="35" t="s">
        <v>241</v>
      </c>
      <c r="D45" s="36">
        <v>240</v>
      </c>
      <c r="E45" s="15" t="s">
        <v>8</v>
      </c>
      <c r="F45" s="17"/>
    </row>
    <row r="46" spans="1:6" x14ac:dyDescent="0.3">
      <c r="A46" s="13">
        <v>1023</v>
      </c>
      <c r="B46" s="14">
        <v>44732</v>
      </c>
      <c r="C46" s="35" t="s">
        <v>242</v>
      </c>
      <c r="D46" s="36">
        <v>216</v>
      </c>
      <c r="E46" s="15" t="s">
        <v>8</v>
      </c>
      <c r="F46" s="17"/>
    </row>
    <row r="47" spans="1:6" x14ac:dyDescent="0.3">
      <c r="A47" s="13">
        <v>712</v>
      </c>
      <c r="B47" s="14">
        <v>44732</v>
      </c>
      <c r="C47" s="35" t="s">
        <v>243</v>
      </c>
      <c r="D47" s="36">
        <v>276</v>
      </c>
      <c r="E47" s="15" t="s">
        <v>8</v>
      </c>
      <c r="F47" s="17"/>
    </row>
    <row r="48" spans="1:6" x14ac:dyDescent="0.3">
      <c r="A48" s="13">
        <v>1026</v>
      </c>
      <c r="B48" s="14">
        <v>44454</v>
      </c>
      <c r="C48" s="35" t="s">
        <v>244</v>
      </c>
      <c r="D48" s="36">
        <v>47</v>
      </c>
      <c r="E48" s="15" t="s">
        <v>6</v>
      </c>
      <c r="F48" s="17"/>
    </row>
    <row r="49" spans="1:6" x14ac:dyDescent="0.3">
      <c r="A49" s="13">
        <v>203</v>
      </c>
      <c r="B49" s="14">
        <v>44543</v>
      </c>
      <c r="C49" s="45" t="s">
        <v>245</v>
      </c>
      <c r="D49" s="36">
        <v>16</v>
      </c>
      <c r="E49" s="15" t="s">
        <v>6</v>
      </c>
      <c r="F49" s="17"/>
    </row>
    <row r="50" spans="1:6" x14ac:dyDescent="0.3">
      <c r="A50" s="13">
        <v>1158</v>
      </c>
      <c r="B50" s="14">
        <v>44732</v>
      </c>
      <c r="C50" s="35" t="s">
        <v>246</v>
      </c>
      <c r="D50" s="36">
        <v>48</v>
      </c>
      <c r="E50" s="15" t="s">
        <v>6</v>
      </c>
      <c r="F50" s="17"/>
    </row>
    <row r="51" spans="1:6" x14ac:dyDescent="0.3">
      <c r="A51" s="13">
        <v>1630</v>
      </c>
      <c r="B51" s="14">
        <v>44543</v>
      </c>
      <c r="C51" s="35" t="s">
        <v>247</v>
      </c>
      <c r="D51" s="36">
        <v>25</v>
      </c>
      <c r="E51" s="15" t="s">
        <v>6</v>
      </c>
      <c r="F51" s="17"/>
    </row>
    <row r="52" spans="1:6" x14ac:dyDescent="0.3">
      <c r="A52" s="13">
        <v>1481</v>
      </c>
      <c r="B52" s="14">
        <v>44543</v>
      </c>
      <c r="C52" s="35" t="s">
        <v>248</v>
      </c>
      <c r="D52" s="36">
        <v>10</v>
      </c>
      <c r="E52" s="15" t="s">
        <v>6</v>
      </c>
      <c r="F52" s="17"/>
    </row>
    <row r="53" spans="1:6" x14ac:dyDescent="0.3">
      <c r="A53" s="13">
        <v>114</v>
      </c>
      <c r="B53" s="14">
        <v>44277</v>
      </c>
      <c r="C53" s="35" t="s">
        <v>442</v>
      </c>
      <c r="D53" s="36">
        <v>17</v>
      </c>
      <c r="E53" s="15" t="s">
        <v>7</v>
      </c>
      <c r="F53" s="17"/>
    </row>
    <row r="54" spans="1:6" x14ac:dyDescent="0.3">
      <c r="A54" s="13">
        <v>108</v>
      </c>
      <c r="B54" s="14">
        <v>44663</v>
      </c>
      <c r="C54" s="35" t="s">
        <v>495</v>
      </c>
      <c r="D54" s="36">
        <v>6</v>
      </c>
      <c r="E54" s="15" t="s">
        <v>7</v>
      </c>
      <c r="F54" s="17"/>
    </row>
    <row r="55" spans="1:6" x14ac:dyDescent="0.3">
      <c r="A55" s="13">
        <v>1561</v>
      </c>
      <c r="B55" s="14">
        <v>44663</v>
      </c>
      <c r="C55" s="35" t="s">
        <v>496</v>
      </c>
      <c r="D55" s="36">
        <v>12</v>
      </c>
      <c r="E55" s="15" t="s">
        <v>7</v>
      </c>
      <c r="F55" s="17"/>
    </row>
    <row r="56" spans="1:6" x14ac:dyDescent="0.3">
      <c r="A56" s="13">
        <v>108</v>
      </c>
      <c r="B56" s="14">
        <v>44277</v>
      </c>
      <c r="C56" s="35" t="s">
        <v>411</v>
      </c>
      <c r="D56" s="36">
        <v>17</v>
      </c>
      <c r="E56" s="15" t="s">
        <v>7</v>
      </c>
      <c r="F56" s="17"/>
    </row>
    <row r="57" spans="1:6" x14ac:dyDescent="0.3">
      <c r="A57" s="13">
        <v>610</v>
      </c>
      <c r="B57" s="14">
        <v>44488</v>
      </c>
      <c r="C57" s="35" t="s">
        <v>251</v>
      </c>
      <c r="D57" s="36">
        <v>12</v>
      </c>
      <c r="E57" s="15" t="s">
        <v>6</v>
      </c>
      <c r="F57" s="17"/>
    </row>
    <row r="58" spans="1:6" x14ac:dyDescent="0.3">
      <c r="A58" s="13">
        <v>21</v>
      </c>
      <c r="B58" s="14">
        <v>44277</v>
      </c>
      <c r="C58" s="35" t="s">
        <v>443</v>
      </c>
      <c r="D58" s="36">
        <v>8</v>
      </c>
      <c r="E58" s="15" t="s">
        <v>7</v>
      </c>
      <c r="F58" s="17"/>
    </row>
    <row r="59" spans="1:6" x14ac:dyDescent="0.3">
      <c r="A59" s="13">
        <v>1000</v>
      </c>
      <c r="B59" s="14">
        <v>44620</v>
      </c>
      <c r="C59" s="35" t="s">
        <v>444</v>
      </c>
      <c r="D59" s="36">
        <v>34</v>
      </c>
      <c r="E59" s="15" t="s">
        <v>7</v>
      </c>
      <c r="F59" s="17"/>
    </row>
    <row r="60" spans="1:6" x14ac:dyDescent="0.3">
      <c r="A60" s="13">
        <v>1621</v>
      </c>
      <c r="B60" s="14">
        <v>44620</v>
      </c>
      <c r="C60" s="35" t="s">
        <v>483</v>
      </c>
      <c r="D60" s="36">
        <v>55</v>
      </c>
      <c r="E60" s="15" t="s">
        <v>7</v>
      </c>
      <c r="F60" s="17"/>
    </row>
    <row r="61" spans="1:6" x14ac:dyDescent="0.3">
      <c r="A61" s="13">
        <v>1508</v>
      </c>
      <c r="B61" s="14">
        <v>44488</v>
      </c>
      <c r="C61" s="45" t="s">
        <v>453</v>
      </c>
      <c r="D61" s="36">
        <v>21</v>
      </c>
      <c r="E61" s="15" t="s">
        <v>412</v>
      </c>
      <c r="F61" s="17"/>
    </row>
    <row r="62" spans="1:6" x14ac:dyDescent="0.3">
      <c r="A62" s="13">
        <v>1507</v>
      </c>
      <c r="B62" s="14">
        <v>44488</v>
      </c>
      <c r="C62" s="35" t="s">
        <v>452</v>
      </c>
      <c r="D62" s="36">
        <v>6</v>
      </c>
      <c r="E62" s="15" t="s">
        <v>6</v>
      </c>
      <c r="F62" s="17"/>
    </row>
    <row r="63" spans="1:6" hidden="1" x14ac:dyDescent="0.3">
      <c r="A63" s="49">
        <v>1310</v>
      </c>
      <c r="B63" s="50">
        <v>44386</v>
      </c>
      <c r="C63" s="51" t="s">
        <v>258</v>
      </c>
      <c r="D63" s="52" t="s">
        <v>476</v>
      </c>
      <c r="E63" s="49" t="s">
        <v>412</v>
      </c>
      <c r="F63" s="17"/>
    </row>
    <row r="64" spans="1:6" x14ac:dyDescent="0.3">
      <c r="A64" s="13">
        <v>636</v>
      </c>
      <c r="B64" s="14">
        <v>44061</v>
      </c>
      <c r="C64" s="35" t="s">
        <v>457</v>
      </c>
      <c r="D64" s="36">
        <v>61</v>
      </c>
      <c r="E64" s="15" t="s">
        <v>412</v>
      </c>
      <c r="F64" s="17"/>
    </row>
    <row r="65" spans="1:6" x14ac:dyDescent="0.3">
      <c r="A65" s="13">
        <v>31</v>
      </c>
      <c r="B65" s="14">
        <v>44620</v>
      </c>
      <c r="C65" s="35" t="s">
        <v>472</v>
      </c>
      <c r="D65" s="36">
        <v>398</v>
      </c>
      <c r="E65" s="15" t="s">
        <v>6</v>
      </c>
      <c r="F65" s="17"/>
    </row>
    <row r="66" spans="1:6" x14ac:dyDescent="0.3">
      <c r="A66" s="13">
        <v>114</v>
      </c>
      <c r="B66" s="14">
        <v>44061</v>
      </c>
      <c r="C66" s="45" t="s">
        <v>449</v>
      </c>
      <c r="D66" s="36">
        <v>43</v>
      </c>
      <c r="E66" s="15" t="s">
        <v>6</v>
      </c>
      <c r="F66" s="17"/>
    </row>
    <row r="67" spans="1:6" x14ac:dyDescent="0.3">
      <c r="A67" s="13">
        <v>110</v>
      </c>
      <c r="B67" s="14">
        <v>44488</v>
      </c>
      <c r="C67" s="35" t="s">
        <v>456</v>
      </c>
      <c r="D67" s="48">
        <v>2250</v>
      </c>
      <c r="E67" s="15" t="s">
        <v>6</v>
      </c>
      <c r="F67" s="17"/>
    </row>
    <row r="68" spans="1:6" x14ac:dyDescent="0.3">
      <c r="A68" s="13">
        <v>102</v>
      </c>
      <c r="B68" s="14">
        <v>44386</v>
      </c>
      <c r="C68" s="45" t="s">
        <v>262</v>
      </c>
      <c r="D68" s="36">
        <v>21</v>
      </c>
      <c r="E68" s="15" t="s">
        <v>6</v>
      </c>
      <c r="F68" s="17"/>
    </row>
    <row r="69" spans="1:6" x14ac:dyDescent="0.3">
      <c r="A69" s="13">
        <v>101</v>
      </c>
      <c r="B69" s="14">
        <v>44386</v>
      </c>
      <c r="C69" s="35" t="s">
        <v>263</v>
      </c>
      <c r="D69" s="36">
        <v>5</v>
      </c>
      <c r="E69" s="15" t="s">
        <v>6</v>
      </c>
      <c r="F69" s="17"/>
    </row>
    <row r="70" spans="1:6" x14ac:dyDescent="0.3">
      <c r="A70" s="13">
        <v>111</v>
      </c>
      <c r="B70" s="14">
        <v>44488</v>
      </c>
      <c r="C70" s="35" t="s">
        <v>379</v>
      </c>
      <c r="D70" s="36">
        <v>450</v>
      </c>
      <c r="E70" s="15" t="s">
        <v>6</v>
      </c>
      <c r="F70" s="17"/>
    </row>
    <row r="71" spans="1:6" x14ac:dyDescent="0.3">
      <c r="A71" s="13">
        <v>1011</v>
      </c>
      <c r="B71" s="14">
        <v>44386</v>
      </c>
      <c r="C71" s="35" t="s">
        <v>448</v>
      </c>
      <c r="D71" s="48">
        <v>1550</v>
      </c>
      <c r="E71" s="15" t="s">
        <v>6</v>
      </c>
      <c r="F71" s="17"/>
    </row>
    <row r="72" spans="1:6" x14ac:dyDescent="0.3">
      <c r="A72" s="13">
        <v>967</v>
      </c>
      <c r="B72" s="14">
        <v>44277</v>
      </c>
      <c r="C72" s="35" t="s">
        <v>445</v>
      </c>
      <c r="D72" s="36">
        <v>13</v>
      </c>
      <c r="E72" s="15" t="s">
        <v>451</v>
      </c>
      <c r="F72" s="17"/>
    </row>
    <row r="73" spans="1:6" x14ac:dyDescent="0.3">
      <c r="A73" s="13">
        <v>1506</v>
      </c>
      <c r="B73" s="14">
        <v>44494</v>
      </c>
      <c r="C73" s="35" t="s">
        <v>482</v>
      </c>
      <c r="D73" s="36">
        <v>39</v>
      </c>
      <c r="E73" s="15" t="s">
        <v>412</v>
      </c>
      <c r="F73" s="17"/>
    </row>
    <row r="74" spans="1:6" hidden="1" x14ac:dyDescent="0.3">
      <c r="A74" s="49">
        <v>967</v>
      </c>
      <c r="B74" s="50">
        <v>44532</v>
      </c>
      <c r="C74" s="51" t="s">
        <v>269</v>
      </c>
      <c r="D74" s="52" t="s">
        <v>476</v>
      </c>
      <c r="E74" s="49" t="s">
        <v>451</v>
      </c>
      <c r="F74" s="17"/>
    </row>
    <row r="75" spans="1:6" x14ac:dyDescent="0.3">
      <c r="A75" s="13">
        <v>95</v>
      </c>
      <c r="B75" s="14">
        <v>44663</v>
      </c>
      <c r="C75" s="35" t="s">
        <v>270</v>
      </c>
      <c r="D75" s="36">
        <v>30</v>
      </c>
      <c r="E75" s="15" t="s">
        <v>451</v>
      </c>
      <c r="F75" s="17"/>
    </row>
    <row r="76" spans="1:6" x14ac:dyDescent="0.3">
      <c r="A76" s="13">
        <v>221</v>
      </c>
      <c r="B76" s="14">
        <v>44663</v>
      </c>
      <c r="C76" s="35" t="s">
        <v>494</v>
      </c>
      <c r="D76" s="36">
        <v>360</v>
      </c>
      <c r="E76" s="15" t="s">
        <v>6</v>
      </c>
      <c r="F76" s="17"/>
    </row>
    <row r="77" spans="1:6" x14ac:dyDescent="0.3">
      <c r="A77" s="13">
        <v>994</v>
      </c>
      <c r="B77" s="14">
        <v>44620</v>
      </c>
      <c r="C77" s="35" t="s">
        <v>271</v>
      </c>
      <c r="D77" s="36">
        <v>191</v>
      </c>
      <c r="E77" s="15" t="s">
        <v>451</v>
      </c>
      <c r="F77" s="17"/>
    </row>
    <row r="78" spans="1:6" x14ac:dyDescent="0.3">
      <c r="A78" s="13">
        <v>409</v>
      </c>
      <c r="B78" s="14">
        <v>44620</v>
      </c>
      <c r="C78" s="35" t="s">
        <v>272</v>
      </c>
      <c r="D78" s="36">
        <v>111</v>
      </c>
      <c r="E78" s="15" t="s">
        <v>451</v>
      </c>
      <c r="F78" s="17"/>
    </row>
    <row r="79" spans="1:6" x14ac:dyDescent="0.3">
      <c r="A79" s="13">
        <v>1500</v>
      </c>
      <c r="B79" s="14">
        <v>44620</v>
      </c>
      <c r="C79" s="35" t="s">
        <v>473</v>
      </c>
      <c r="D79" s="36">
        <v>10</v>
      </c>
      <c r="E79" s="15" t="s">
        <v>451</v>
      </c>
      <c r="F79" s="17"/>
    </row>
    <row r="80" spans="1:6" x14ac:dyDescent="0.3">
      <c r="A80" s="13">
        <v>704</v>
      </c>
      <c r="B80" s="14">
        <v>44494</v>
      </c>
      <c r="C80" s="35" t="s">
        <v>273</v>
      </c>
      <c r="D80" s="36">
        <v>6</v>
      </c>
      <c r="E80" s="15" t="s">
        <v>6</v>
      </c>
      <c r="F80" s="17"/>
    </row>
    <row r="81" spans="1:6" x14ac:dyDescent="0.3">
      <c r="A81" s="13">
        <v>1505</v>
      </c>
      <c r="B81" s="14">
        <v>44494</v>
      </c>
      <c r="C81" s="35" t="s">
        <v>274</v>
      </c>
      <c r="D81" s="36">
        <v>19</v>
      </c>
      <c r="E81" s="15" t="s">
        <v>6</v>
      </c>
      <c r="F81" s="17"/>
    </row>
    <row r="82" spans="1:6" x14ac:dyDescent="0.3">
      <c r="A82" s="13">
        <v>1309</v>
      </c>
      <c r="B82" s="14">
        <v>44494</v>
      </c>
      <c r="C82" s="35" t="s">
        <v>275</v>
      </c>
      <c r="D82" s="36">
        <v>24</v>
      </c>
      <c r="E82" s="15" t="s">
        <v>6</v>
      </c>
      <c r="F82" s="17"/>
    </row>
    <row r="83" spans="1:6" hidden="1" x14ac:dyDescent="0.3">
      <c r="A83" s="49">
        <v>691</v>
      </c>
      <c r="B83" s="50">
        <v>44386</v>
      </c>
      <c r="C83" s="51" t="s">
        <v>380</v>
      </c>
      <c r="D83" s="52" t="s">
        <v>476</v>
      </c>
      <c r="E83" s="49" t="s">
        <v>6</v>
      </c>
      <c r="F83" s="17"/>
    </row>
    <row r="84" spans="1:6" x14ac:dyDescent="0.3">
      <c r="A84" s="13">
        <v>1804</v>
      </c>
      <c r="B84" s="14">
        <v>44061</v>
      </c>
      <c r="C84" s="35" t="s">
        <v>381</v>
      </c>
      <c r="D84" s="36">
        <v>60</v>
      </c>
      <c r="E84" s="15" t="s">
        <v>6</v>
      </c>
      <c r="F84" s="17"/>
    </row>
    <row r="85" spans="1:6" x14ac:dyDescent="0.3">
      <c r="A85" s="13">
        <v>303</v>
      </c>
      <c r="B85" s="14">
        <v>44386</v>
      </c>
      <c r="C85" s="35" t="s">
        <v>278</v>
      </c>
      <c r="D85" s="36">
        <v>240</v>
      </c>
      <c r="E85" s="15" t="s">
        <v>6</v>
      </c>
      <c r="F85" s="17"/>
    </row>
    <row r="86" spans="1:6" x14ac:dyDescent="0.3">
      <c r="A86" s="13">
        <v>693</v>
      </c>
      <c r="B86" s="14">
        <v>44277</v>
      </c>
      <c r="C86" s="35" t="s">
        <v>382</v>
      </c>
      <c r="D86" s="36">
        <v>51</v>
      </c>
      <c r="E86" s="15" t="s">
        <v>6</v>
      </c>
      <c r="F86" s="17"/>
    </row>
    <row r="87" spans="1:6" x14ac:dyDescent="0.3">
      <c r="A87" s="13">
        <v>1319</v>
      </c>
      <c r="B87" s="14">
        <v>44386</v>
      </c>
      <c r="C87" s="35" t="s">
        <v>383</v>
      </c>
      <c r="D87" s="36">
        <v>71</v>
      </c>
      <c r="E87" s="15" t="s">
        <v>6</v>
      </c>
      <c r="F87" s="17"/>
    </row>
    <row r="88" spans="1:6" hidden="1" x14ac:dyDescent="0.3">
      <c r="A88" s="49">
        <v>1319</v>
      </c>
      <c r="B88" s="50">
        <v>44386</v>
      </c>
      <c r="C88" s="51" t="s">
        <v>281</v>
      </c>
      <c r="D88" s="52" t="s">
        <v>476</v>
      </c>
      <c r="E88" s="49" t="s">
        <v>6</v>
      </c>
      <c r="F88" s="17"/>
    </row>
    <row r="89" spans="1:6" x14ac:dyDescent="0.3">
      <c r="A89" s="13">
        <v>7</v>
      </c>
      <c r="B89" s="14">
        <v>44494</v>
      </c>
      <c r="C89" s="35" t="s">
        <v>384</v>
      </c>
      <c r="D89" s="36">
        <v>98</v>
      </c>
      <c r="E89" s="15" t="s">
        <v>6</v>
      </c>
      <c r="F89" s="17"/>
    </row>
    <row r="90" spans="1:6" x14ac:dyDescent="0.3">
      <c r="A90" s="13">
        <v>18</v>
      </c>
      <c r="B90" s="14">
        <v>44386</v>
      </c>
      <c r="C90" s="35" t="s">
        <v>385</v>
      </c>
      <c r="D90" s="36">
        <v>134</v>
      </c>
      <c r="E90" s="15" t="s">
        <v>6</v>
      </c>
      <c r="F90" s="17"/>
    </row>
    <row r="91" spans="1:6" x14ac:dyDescent="0.3">
      <c r="A91" s="13">
        <v>1308</v>
      </c>
      <c r="B91" s="14">
        <v>44386</v>
      </c>
      <c r="C91" s="35" t="s">
        <v>386</v>
      </c>
      <c r="D91" s="36">
        <v>90</v>
      </c>
      <c r="E91" s="15" t="s">
        <v>6</v>
      </c>
      <c r="F91" s="17"/>
    </row>
    <row r="92" spans="1:6" x14ac:dyDescent="0.3">
      <c r="A92" s="13">
        <v>103</v>
      </c>
      <c r="B92" s="14">
        <v>44277</v>
      </c>
      <c r="C92" s="35" t="s">
        <v>455</v>
      </c>
      <c r="D92" s="36">
        <v>290</v>
      </c>
      <c r="E92" s="15" t="s">
        <v>8</v>
      </c>
      <c r="F92" s="17"/>
    </row>
    <row r="93" spans="1:6" x14ac:dyDescent="0.3">
      <c r="A93" s="13">
        <v>99</v>
      </c>
      <c r="B93" s="14">
        <v>44386</v>
      </c>
      <c r="C93" s="35" t="s">
        <v>387</v>
      </c>
      <c r="D93" s="36">
        <v>80</v>
      </c>
      <c r="E93" s="15" t="s">
        <v>7</v>
      </c>
      <c r="F93" s="17"/>
    </row>
    <row r="94" spans="1:6" x14ac:dyDescent="0.3">
      <c r="A94" s="13">
        <v>1504</v>
      </c>
      <c r="B94" s="14">
        <v>44494</v>
      </c>
      <c r="C94" s="35" t="s">
        <v>388</v>
      </c>
      <c r="D94" s="36">
        <v>3</v>
      </c>
      <c r="E94" s="15" t="s">
        <v>6</v>
      </c>
      <c r="F94" s="17"/>
    </row>
    <row r="95" spans="1:6" x14ac:dyDescent="0.3">
      <c r="A95" s="13">
        <v>41</v>
      </c>
      <c r="B95" s="14">
        <v>44494</v>
      </c>
      <c r="C95" s="35" t="s">
        <v>389</v>
      </c>
      <c r="D95" s="36">
        <v>6</v>
      </c>
      <c r="E95" s="15" t="s">
        <v>6</v>
      </c>
      <c r="F95" s="17"/>
    </row>
    <row r="96" spans="1:6" hidden="1" x14ac:dyDescent="0.3">
      <c r="A96" s="49">
        <v>692</v>
      </c>
      <c r="B96" s="50">
        <v>44620</v>
      </c>
      <c r="C96" s="51" t="s">
        <v>390</v>
      </c>
      <c r="D96" s="52" t="s">
        <v>476</v>
      </c>
      <c r="E96" s="49" t="s">
        <v>6</v>
      </c>
      <c r="F96" s="17"/>
    </row>
    <row r="97" spans="1:6" x14ac:dyDescent="0.3">
      <c r="A97" s="13">
        <v>15</v>
      </c>
      <c r="B97" s="14">
        <v>44620</v>
      </c>
      <c r="C97" s="35" t="s">
        <v>391</v>
      </c>
      <c r="D97" s="36">
        <v>91</v>
      </c>
      <c r="E97" s="15" t="s">
        <v>6</v>
      </c>
      <c r="F97" s="17"/>
    </row>
    <row r="98" spans="1:6" x14ac:dyDescent="0.3">
      <c r="A98" s="13">
        <v>629</v>
      </c>
      <c r="B98" s="14">
        <v>44620</v>
      </c>
      <c r="C98" s="35" t="s">
        <v>392</v>
      </c>
      <c r="D98" s="36">
        <v>972</v>
      </c>
      <c r="E98" s="15" t="s">
        <v>6</v>
      </c>
      <c r="F98" s="17"/>
    </row>
    <row r="99" spans="1:6" x14ac:dyDescent="0.3">
      <c r="A99" s="16">
        <v>697</v>
      </c>
      <c r="B99" s="14">
        <v>44620</v>
      </c>
      <c r="C99" s="35" t="s">
        <v>393</v>
      </c>
      <c r="D99" s="36">
        <v>76</v>
      </c>
      <c r="E99" s="15" t="s">
        <v>6</v>
      </c>
      <c r="F99" s="17"/>
    </row>
    <row r="100" spans="1:6" x14ac:dyDescent="0.3">
      <c r="A100" s="16">
        <v>13</v>
      </c>
      <c r="B100" s="14">
        <v>44620</v>
      </c>
      <c r="C100" s="35" t="s">
        <v>394</v>
      </c>
      <c r="D100" s="36">
        <v>40</v>
      </c>
      <c r="E100" s="15" t="s">
        <v>6</v>
      </c>
      <c r="F100" s="17"/>
    </row>
    <row r="101" spans="1:6" hidden="1" x14ac:dyDescent="0.3">
      <c r="A101" s="54">
        <v>1503</v>
      </c>
      <c r="B101" s="50">
        <v>44494</v>
      </c>
      <c r="C101" s="51" t="s">
        <v>395</v>
      </c>
      <c r="D101" s="52" t="s">
        <v>476</v>
      </c>
      <c r="E101" s="49" t="s">
        <v>6</v>
      </c>
      <c r="F101" s="17"/>
    </row>
    <row r="102" spans="1:6" x14ac:dyDescent="0.3">
      <c r="A102" s="13">
        <v>1502</v>
      </c>
      <c r="B102" s="14">
        <v>44494</v>
      </c>
      <c r="C102" s="35" t="s">
        <v>396</v>
      </c>
      <c r="D102" s="36">
        <v>1</v>
      </c>
      <c r="E102" s="15" t="s">
        <v>6</v>
      </c>
      <c r="F102" s="18"/>
    </row>
    <row r="103" spans="1:6" x14ac:dyDescent="0.3">
      <c r="A103" s="13">
        <v>1093</v>
      </c>
      <c r="B103" s="14">
        <v>44620</v>
      </c>
      <c r="C103" s="35" t="s">
        <v>397</v>
      </c>
      <c r="D103" s="36">
        <v>330</v>
      </c>
      <c r="E103" s="15" t="s">
        <v>412</v>
      </c>
      <c r="F103" s="17"/>
    </row>
    <row r="104" spans="1:6" x14ac:dyDescent="0.3">
      <c r="A104" s="13">
        <v>14</v>
      </c>
      <c r="B104" s="14">
        <v>44494</v>
      </c>
      <c r="C104" s="35" t="s">
        <v>398</v>
      </c>
      <c r="D104" s="36">
        <v>15</v>
      </c>
      <c r="E104" s="15" t="s">
        <v>6</v>
      </c>
      <c r="F104" s="17"/>
    </row>
    <row r="105" spans="1:6" x14ac:dyDescent="0.3">
      <c r="A105" s="13">
        <v>1087</v>
      </c>
      <c r="B105" s="14">
        <v>44386</v>
      </c>
      <c r="C105" s="35" t="s">
        <v>399</v>
      </c>
      <c r="D105" s="36">
        <v>156</v>
      </c>
      <c r="E105" s="15" t="s">
        <v>6</v>
      </c>
      <c r="F105" s="17"/>
    </row>
    <row r="106" spans="1:6" x14ac:dyDescent="0.3">
      <c r="A106" s="13">
        <v>641</v>
      </c>
      <c r="B106" s="14">
        <v>44277</v>
      </c>
      <c r="C106" s="45" t="s">
        <v>400</v>
      </c>
      <c r="D106" s="36">
        <v>49</v>
      </c>
      <c r="E106" s="15" t="s">
        <v>6</v>
      </c>
      <c r="F106" s="17"/>
    </row>
    <row r="107" spans="1:6" x14ac:dyDescent="0.3">
      <c r="A107" s="13">
        <v>44</v>
      </c>
      <c r="B107" s="14">
        <v>44277</v>
      </c>
      <c r="C107" s="35" t="s">
        <v>401</v>
      </c>
      <c r="D107" s="36">
        <v>4</v>
      </c>
      <c r="E107" s="15" t="s">
        <v>6</v>
      </c>
      <c r="F107" s="17"/>
    </row>
    <row r="108" spans="1:6" x14ac:dyDescent="0.3">
      <c r="A108" s="13">
        <v>47</v>
      </c>
      <c r="B108" s="14">
        <v>44277</v>
      </c>
      <c r="C108" s="35" t="s">
        <v>402</v>
      </c>
      <c r="D108" s="36">
        <v>26</v>
      </c>
      <c r="E108" s="15" t="s">
        <v>6</v>
      </c>
      <c r="F108" s="17"/>
    </row>
    <row r="109" spans="1:6" x14ac:dyDescent="0.3">
      <c r="A109" s="16">
        <v>16</v>
      </c>
      <c r="B109" s="14">
        <v>44277</v>
      </c>
      <c r="C109" s="35" t="s">
        <v>403</v>
      </c>
      <c r="D109" s="36">
        <v>49</v>
      </c>
      <c r="E109" s="15" t="s">
        <v>6</v>
      </c>
      <c r="F109" s="17"/>
    </row>
    <row r="110" spans="1:6" x14ac:dyDescent="0.3">
      <c r="A110" s="13">
        <v>7</v>
      </c>
      <c r="B110" s="14">
        <v>44061</v>
      </c>
      <c r="C110" s="35" t="s">
        <v>404</v>
      </c>
      <c r="D110" s="36">
        <v>4</v>
      </c>
      <c r="E110" s="15" t="s">
        <v>6</v>
      </c>
      <c r="F110" s="17"/>
    </row>
    <row r="111" spans="1:6" x14ac:dyDescent="0.3">
      <c r="A111" s="13">
        <v>313</v>
      </c>
      <c r="B111" s="14">
        <v>44277</v>
      </c>
      <c r="C111" s="35" t="s">
        <v>405</v>
      </c>
      <c r="D111" s="36">
        <v>2</v>
      </c>
      <c r="E111" s="15" t="s">
        <v>6</v>
      </c>
      <c r="F111" s="17"/>
    </row>
    <row r="112" spans="1:6" x14ac:dyDescent="0.3">
      <c r="A112" s="16">
        <v>1307</v>
      </c>
      <c r="B112" s="14">
        <v>44494</v>
      </c>
      <c r="C112" s="35" t="s">
        <v>406</v>
      </c>
      <c r="D112" s="36">
        <v>91</v>
      </c>
      <c r="E112" s="15" t="s">
        <v>6</v>
      </c>
      <c r="F112" s="17"/>
    </row>
    <row r="113" spans="1:6" x14ac:dyDescent="0.3">
      <c r="A113" s="16">
        <v>223</v>
      </c>
      <c r="B113" s="14">
        <v>44386</v>
      </c>
      <c r="C113" s="35" t="s">
        <v>498</v>
      </c>
      <c r="D113" s="36">
        <v>27</v>
      </c>
      <c r="E113" s="15" t="s">
        <v>6</v>
      </c>
      <c r="F113" s="17"/>
    </row>
    <row r="114" spans="1:6" x14ac:dyDescent="0.3">
      <c r="A114" s="16">
        <v>1714</v>
      </c>
      <c r="B114" s="14">
        <v>44642</v>
      </c>
      <c r="C114" s="35" t="s">
        <v>499</v>
      </c>
      <c r="D114" s="36">
        <v>316</v>
      </c>
      <c r="E114" s="15" t="s">
        <v>6</v>
      </c>
      <c r="F114" s="17"/>
    </row>
    <row r="115" spans="1:6" x14ac:dyDescent="0.3">
      <c r="A115" s="16">
        <v>1671</v>
      </c>
      <c r="B115" s="14">
        <v>44620</v>
      </c>
      <c r="C115" s="35" t="s">
        <v>471</v>
      </c>
      <c r="D115" s="36">
        <v>1</v>
      </c>
      <c r="E115" s="15" t="s">
        <v>6</v>
      </c>
      <c r="F115" s="17"/>
    </row>
    <row r="116" spans="1:6" x14ac:dyDescent="0.3">
      <c r="A116" s="13">
        <v>997</v>
      </c>
      <c r="B116" s="14">
        <v>44386</v>
      </c>
      <c r="C116" s="35" t="s">
        <v>407</v>
      </c>
      <c r="D116" s="36">
        <v>19</v>
      </c>
      <c r="E116" s="15" t="s">
        <v>6</v>
      </c>
      <c r="F116" s="17"/>
    </row>
    <row r="117" spans="1:6" hidden="1" x14ac:dyDescent="0.3">
      <c r="A117" s="13">
        <v>111</v>
      </c>
      <c r="B117" s="50">
        <v>44494</v>
      </c>
      <c r="C117" s="51" t="s">
        <v>446</v>
      </c>
      <c r="D117" s="52" t="s">
        <v>476</v>
      </c>
      <c r="E117" s="49" t="s">
        <v>6</v>
      </c>
      <c r="F117" s="17"/>
    </row>
    <row r="118" spans="1:6" x14ac:dyDescent="0.3">
      <c r="A118" s="13">
        <v>34</v>
      </c>
      <c r="B118" s="14">
        <v>44620</v>
      </c>
      <c r="C118" s="35" t="s">
        <v>450</v>
      </c>
      <c r="D118" s="36">
        <v>45</v>
      </c>
      <c r="E118" s="15" t="s">
        <v>7</v>
      </c>
      <c r="F118" s="17"/>
    </row>
    <row r="119" spans="1:6" x14ac:dyDescent="0.3">
      <c r="A119" s="13">
        <v>33</v>
      </c>
      <c r="B119" s="14">
        <v>44620</v>
      </c>
      <c r="C119" s="35" t="s">
        <v>447</v>
      </c>
      <c r="D119" s="36">
        <v>26</v>
      </c>
      <c r="E119" s="15" t="s">
        <v>7</v>
      </c>
      <c r="F119" s="17"/>
    </row>
    <row r="120" spans="1:6" x14ac:dyDescent="0.3">
      <c r="A120" s="13">
        <v>10</v>
      </c>
      <c r="B120" s="14">
        <v>44531</v>
      </c>
      <c r="C120" s="35" t="s">
        <v>410</v>
      </c>
      <c r="D120" s="36">
        <v>49</v>
      </c>
      <c r="E120" s="15" t="s">
        <v>6</v>
      </c>
      <c r="F120" s="17"/>
    </row>
    <row r="121" spans="1:6" x14ac:dyDescent="0.3">
      <c r="A121" s="13">
        <v>105</v>
      </c>
      <c r="B121" s="14">
        <v>44531</v>
      </c>
      <c r="C121" s="35" t="s">
        <v>409</v>
      </c>
      <c r="D121" s="36">
        <v>9</v>
      </c>
      <c r="E121" s="15" t="s">
        <v>6</v>
      </c>
      <c r="F121" s="17"/>
    </row>
    <row r="122" spans="1:6" x14ac:dyDescent="0.3">
      <c r="A122" s="13">
        <v>1222</v>
      </c>
      <c r="B122" s="14">
        <v>44620</v>
      </c>
      <c r="C122" s="35" t="s">
        <v>493</v>
      </c>
      <c r="D122" s="36">
        <v>23</v>
      </c>
      <c r="E122" s="15" t="s">
        <v>6</v>
      </c>
      <c r="F122" s="17"/>
    </row>
    <row r="123" spans="1:6" hidden="1" x14ac:dyDescent="0.3">
      <c r="A123" s="49">
        <v>31</v>
      </c>
      <c r="B123" s="50">
        <v>44531</v>
      </c>
      <c r="C123" s="53" t="s">
        <v>408</v>
      </c>
      <c r="D123" s="52" t="s">
        <v>477</v>
      </c>
      <c r="E123" s="49" t="s">
        <v>6</v>
      </c>
      <c r="F123" s="17"/>
    </row>
    <row r="124" spans="1:6" x14ac:dyDescent="0.3">
      <c r="A124" s="13">
        <v>35</v>
      </c>
      <c r="B124" s="14">
        <v>44494</v>
      </c>
      <c r="C124" s="35" t="s">
        <v>454</v>
      </c>
      <c r="D124" s="36">
        <v>286</v>
      </c>
      <c r="E124" s="15" t="s">
        <v>7</v>
      </c>
      <c r="F124" s="15"/>
    </row>
    <row r="125" spans="1:6" x14ac:dyDescent="0.3">
      <c r="A125" s="13">
        <v>1210</v>
      </c>
      <c r="B125" s="14">
        <v>44397</v>
      </c>
      <c r="C125" s="35" t="s">
        <v>439</v>
      </c>
      <c r="D125" s="36">
        <v>1</v>
      </c>
      <c r="E125" s="15" t="s">
        <v>6</v>
      </c>
      <c r="F125" s="17"/>
    </row>
    <row r="126" spans="1:6" x14ac:dyDescent="0.3">
      <c r="A126" s="13">
        <v>1170</v>
      </c>
      <c r="B126" s="14">
        <v>44397</v>
      </c>
      <c r="C126" s="35" t="s">
        <v>438</v>
      </c>
      <c r="D126" s="36">
        <v>7</v>
      </c>
      <c r="E126" s="15" t="s">
        <v>6</v>
      </c>
      <c r="F126" s="17"/>
    </row>
    <row r="127" spans="1:6" x14ac:dyDescent="0.3">
      <c r="A127" s="13">
        <v>1171</v>
      </c>
      <c r="B127" s="14">
        <v>44397</v>
      </c>
      <c r="C127" s="35" t="s">
        <v>437</v>
      </c>
      <c r="D127" s="36">
        <v>5</v>
      </c>
      <c r="E127" s="15" t="s">
        <v>6</v>
      </c>
      <c r="F127" s="17"/>
    </row>
    <row r="128" spans="1:6" x14ac:dyDescent="0.3">
      <c r="A128" s="13">
        <v>1173</v>
      </c>
      <c r="B128" s="14">
        <v>44397</v>
      </c>
      <c r="C128" s="35" t="s">
        <v>436</v>
      </c>
      <c r="D128" s="36">
        <v>7</v>
      </c>
      <c r="E128" s="15" t="s">
        <v>6</v>
      </c>
      <c r="F128" s="17"/>
    </row>
    <row r="129" spans="1:6" x14ac:dyDescent="0.3">
      <c r="A129" s="13">
        <v>1172</v>
      </c>
      <c r="B129" s="14">
        <v>44397</v>
      </c>
      <c r="C129" s="45" t="s">
        <v>435</v>
      </c>
      <c r="D129" s="36">
        <v>7</v>
      </c>
      <c r="E129" s="15" t="s">
        <v>6</v>
      </c>
      <c r="F129" s="17"/>
    </row>
    <row r="130" spans="1:6" x14ac:dyDescent="0.3">
      <c r="A130" s="13">
        <v>1067</v>
      </c>
      <c r="B130" s="14">
        <v>44169</v>
      </c>
      <c r="C130" s="35" t="s">
        <v>434</v>
      </c>
      <c r="D130" s="36">
        <v>9</v>
      </c>
      <c r="E130" s="15" t="s">
        <v>6</v>
      </c>
      <c r="F130" s="17"/>
    </row>
    <row r="131" spans="1:6" x14ac:dyDescent="0.3">
      <c r="A131" s="13">
        <v>69</v>
      </c>
      <c r="B131" s="14">
        <v>44642</v>
      </c>
      <c r="C131" s="35" t="s">
        <v>433</v>
      </c>
      <c r="D131" s="36">
        <v>19</v>
      </c>
      <c r="E131" s="15" t="s">
        <v>6</v>
      </c>
      <c r="F131" s="17"/>
    </row>
    <row r="132" spans="1:6" x14ac:dyDescent="0.3">
      <c r="A132" s="13">
        <v>1343</v>
      </c>
      <c r="B132" s="14">
        <v>44397</v>
      </c>
      <c r="C132" s="35" t="s">
        <v>432</v>
      </c>
      <c r="D132" s="36">
        <v>5</v>
      </c>
      <c r="E132" s="15" t="s">
        <v>6</v>
      </c>
      <c r="F132" s="17"/>
    </row>
    <row r="133" spans="1:6" x14ac:dyDescent="0.3">
      <c r="A133" s="13">
        <v>1336</v>
      </c>
      <c r="B133" s="14">
        <v>44397</v>
      </c>
      <c r="C133" s="35" t="s">
        <v>431</v>
      </c>
      <c r="D133" s="36">
        <v>5</v>
      </c>
      <c r="E133" s="15" t="s">
        <v>6</v>
      </c>
      <c r="F133" s="17"/>
    </row>
    <row r="134" spans="1:6" x14ac:dyDescent="0.3">
      <c r="A134" s="13">
        <v>191</v>
      </c>
      <c r="B134" s="14">
        <v>44642</v>
      </c>
      <c r="C134" s="35" t="s">
        <v>430</v>
      </c>
      <c r="D134" s="36">
        <v>17</v>
      </c>
      <c r="E134" s="15" t="s">
        <v>6</v>
      </c>
      <c r="F134" s="17"/>
    </row>
    <row r="135" spans="1:6" x14ac:dyDescent="0.3">
      <c r="A135" s="13">
        <v>369</v>
      </c>
      <c r="B135" s="14">
        <v>44642</v>
      </c>
      <c r="C135" s="35" t="s">
        <v>429</v>
      </c>
      <c r="D135" s="36">
        <v>15</v>
      </c>
      <c r="E135" s="15" t="s">
        <v>6</v>
      </c>
      <c r="F135" s="17"/>
    </row>
    <row r="136" spans="1:6" x14ac:dyDescent="0.3">
      <c r="A136" s="13">
        <v>74</v>
      </c>
      <c r="B136" s="14">
        <v>44642</v>
      </c>
      <c r="C136" s="35" t="s">
        <v>428</v>
      </c>
      <c r="D136" s="36">
        <v>14</v>
      </c>
      <c r="E136" s="15" t="s">
        <v>6</v>
      </c>
      <c r="F136" s="17"/>
    </row>
    <row r="137" spans="1:6" x14ac:dyDescent="0.3">
      <c r="A137" s="13">
        <v>1166</v>
      </c>
      <c r="B137" s="14">
        <v>44397</v>
      </c>
      <c r="C137" s="35" t="s">
        <v>336</v>
      </c>
      <c r="D137" s="36">
        <v>16</v>
      </c>
      <c r="E137" s="15" t="s">
        <v>6</v>
      </c>
      <c r="F137" s="17"/>
    </row>
    <row r="138" spans="1:6" hidden="1" x14ac:dyDescent="0.3">
      <c r="A138" s="49">
        <v>1168</v>
      </c>
      <c r="B138" s="50">
        <v>44397</v>
      </c>
      <c r="C138" s="51" t="s">
        <v>427</v>
      </c>
      <c r="D138" s="52" t="s">
        <v>476</v>
      </c>
      <c r="E138" s="49" t="s">
        <v>6</v>
      </c>
      <c r="F138" s="17"/>
    </row>
    <row r="139" spans="1:6" x14ac:dyDescent="0.3">
      <c r="A139" s="13">
        <v>71</v>
      </c>
      <c r="B139" s="14">
        <v>44642</v>
      </c>
      <c r="C139" s="35" t="s">
        <v>426</v>
      </c>
      <c r="D139" s="36">
        <v>17</v>
      </c>
      <c r="E139" s="15" t="s">
        <v>6</v>
      </c>
      <c r="F139" s="17"/>
    </row>
    <row r="140" spans="1:6" x14ac:dyDescent="0.3">
      <c r="A140" s="13">
        <v>1341</v>
      </c>
      <c r="B140" s="14">
        <v>44642</v>
      </c>
      <c r="C140" s="35" t="s">
        <v>479</v>
      </c>
      <c r="D140" s="36">
        <v>21</v>
      </c>
      <c r="E140" s="15" t="s">
        <v>6</v>
      </c>
      <c r="F140" s="17"/>
    </row>
    <row r="141" spans="1:6" x14ac:dyDescent="0.3">
      <c r="A141" s="13">
        <v>1342</v>
      </c>
      <c r="B141" s="14">
        <v>44642</v>
      </c>
      <c r="C141" s="35" t="s">
        <v>478</v>
      </c>
      <c r="D141" s="36">
        <v>10</v>
      </c>
      <c r="E141" s="15" t="s">
        <v>6</v>
      </c>
      <c r="F141" s="17"/>
    </row>
    <row r="142" spans="1:6" x14ac:dyDescent="0.3">
      <c r="A142" s="13">
        <v>1655</v>
      </c>
      <c r="B142" s="14">
        <v>44642</v>
      </c>
      <c r="C142" s="35" t="s">
        <v>460</v>
      </c>
      <c r="D142" s="36">
        <v>4</v>
      </c>
      <c r="E142" s="15" t="s">
        <v>6</v>
      </c>
      <c r="F142" s="17"/>
    </row>
    <row r="143" spans="1:6" x14ac:dyDescent="0.3">
      <c r="A143" s="13">
        <v>1656</v>
      </c>
      <c r="B143" s="14">
        <v>44642</v>
      </c>
      <c r="C143" s="35" t="s">
        <v>461</v>
      </c>
      <c r="D143" s="36">
        <v>3</v>
      </c>
      <c r="E143" s="15" t="s">
        <v>6</v>
      </c>
      <c r="F143" s="17"/>
    </row>
    <row r="144" spans="1:6" x14ac:dyDescent="0.3">
      <c r="A144" s="13">
        <v>594</v>
      </c>
      <c r="B144" s="14">
        <v>44602</v>
      </c>
      <c r="C144" s="35" t="s">
        <v>462</v>
      </c>
      <c r="D144" s="36">
        <v>1</v>
      </c>
      <c r="E144" s="15" t="s">
        <v>6</v>
      </c>
      <c r="F144" s="17"/>
    </row>
    <row r="145" spans="1:6" x14ac:dyDescent="0.3">
      <c r="A145" s="13">
        <v>1497</v>
      </c>
      <c r="B145" s="14">
        <v>44519</v>
      </c>
      <c r="C145" s="35" t="s">
        <v>489</v>
      </c>
      <c r="D145" s="36">
        <v>2</v>
      </c>
      <c r="E145" s="15" t="s">
        <v>6</v>
      </c>
      <c r="F145" s="17"/>
    </row>
    <row r="146" spans="1:6" x14ac:dyDescent="0.3">
      <c r="A146" s="13">
        <v>368</v>
      </c>
      <c r="B146" s="14">
        <v>44642</v>
      </c>
      <c r="C146" s="35" t="s">
        <v>341</v>
      </c>
      <c r="D146" s="36">
        <v>16</v>
      </c>
      <c r="E146" s="15" t="s">
        <v>6</v>
      </c>
      <c r="F146" s="17"/>
    </row>
    <row r="147" spans="1:6" x14ac:dyDescent="0.3">
      <c r="A147" s="13">
        <v>70</v>
      </c>
      <c r="B147" s="14">
        <v>44642</v>
      </c>
      <c r="C147" s="35" t="s">
        <v>425</v>
      </c>
      <c r="D147" s="36">
        <v>8</v>
      </c>
      <c r="E147" s="15" t="s">
        <v>6</v>
      </c>
      <c r="F147" s="17"/>
    </row>
    <row r="148" spans="1:6" x14ac:dyDescent="0.3">
      <c r="A148" s="13">
        <v>553</v>
      </c>
      <c r="B148" s="14">
        <v>44397</v>
      </c>
      <c r="C148" s="45" t="s">
        <v>344</v>
      </c>
      <c r="D148" s="36">
        <v>5</v>
      </c>
      <c r="E148" s="15" t="s">
        <v>6</v>
      </c>
      <c r="F148" s="17"/>
    </row>
    <row r="149" spans="1:6" x14ac:dyDescent="0.3">
      <c r="A149" s="13">
        <v>72</v>
      </c>
      <c r="B149" s="14">
        <v>44642</v>
      </c>
      <c r="C149" s="35" t="s">
        <v>424</v>
      </c>
      <c r="D149" s="36">
        <v>26</v>
      </c>
      <c r="E149" s="15" t="s">
        <v>6</v>
      </c>
      <c r="F149" s="17"/>
    </row>
    <row r="150" spans="1:6" hidden="1" x14ac:dyDescent="0.3">
      <c r="A150" s="49">
        <v>1211</v>
      </c>
      <c r="B150" s="50">
        <v>44642</v>
      </c>
      <c r="C150" s="51" t="s">
        <v>423</v>
      </c>
      <c r="D150" s="52" t="s">
        <v>476</v>
      </c>
      <c r="E150" s="49" t="s">
        <v>6</v>
      </c>
      <c r="F150" s="17"/>
    </row>
    <row r="151" spans="1:6" x14ac:dyDescent="0.3">
      <c r="A151" s="13">
        <v>1491</v>
      </c>
      <c r="B151" s="14">
        <v>44488</v>
      </c>
      <c r="C151" s="35" t="s">
        <v>422</v>
      </c>
      <c r="D151" s="36">
        <v>5</v>
      </c>
      <c r="E151" s="15" t="s">
        <v>6</v>
      </c>
      <c r="F151" s="17"/>
    </row>
    <row r="152" spans="1:6" x14ac:dyDescent="0.3">
      <c r="A152" s="13">
        <v>1492</v>
      </c>
      <c r="B152" s="14">
        <v>44488</v>
      </c>
      <c r="C152" s="35" t="s">
        <v>421</v>
      </c>
      <c r="D152" s="36">
        <v>12</v>
      </c>
      <c r="E152" s="15" t="s">
        <v>6</v>
      </c>
      <c r="F152" s="17"/>
    </row>
    <row r="153" spans="1:6" x14ac:dyDescent="0.3">
      <c r="A153" s="13">
        <v>1493</v>
      </c>
      <c r="B153" s="14">
        <v>44488</v>
      </c>
      <c r="C153" s="35" t="s">
        <v>420</v>
      </c>
      <c r="D153" s="36">
        <v>10</v>
      </c>
      <c r="E153" s="15" t="s">
        <v>6</v>
      </c>
      <c r="F153" s="17"/>
    </row>
    <row r="154" spans="1:6" x14ac:dyDescent="0.3">
      <c r="A154" s="13">
        <v>1494</v>
      </c>
      <c r="B154" s="14">
        <v>44488</v>
      </c>
      <c r="C154" s="35" t="s">
        <v>419</v>
      </c>
      <c r="D154" s="36">
        <v>10</v>
      </c>
      <c r="E154" s="15" t="s">
        <v>6</v>
      </c>
      <c r="F154" s="17"/>
    </row>
    <row r="155" spans="1:6" x14ac:dyDescent="0.3">
      <c r="A155" s="13">
        <v>1169</v>
      </c>
      <c r="B155" s="14">
        <v>44534</v>
      </c>
      <c r="C155" s="35" t="s">
        <v>351</v>
      </c>
      <c r="D155" s="36">
        <v>2</v>
      </c>
      <c r="E155" s="15" t="s">
        <v>6</v>
      </c>
      <c r="F155" s="17"/>
    </row>
    <row r="156" spans="1:6" x14ac:dyDescent="0.3">
      <c r="A156" s="13">
        <v>1166</v>
      </c>
      <c r="B156" s="14">
        <v>44534</v>
      </c>
      <c r="C156" s="45" t="s">
        <v>352</v>
      </c>
      <c r="D156" s="36">
        <v>4</v>
      </c>
      <c r="E156" s="15" t="s">
        <v>6</v>
      </c>
      <c r="F156" s="17"/>
    </row>
    <row r="157" spans="1:6" x14ac:dyDescent="0.3">
      <c r="A157" s="13">
        <v>1167</v>
      </c>
      <c r="B157" s="14">
        <v>44534</v>
      </c>
      <c r="C157" s="35" t="s">
        <v>353</v>
      </c>
      <c r="D157" s="36">
        <v>3</v>
      </c>
      <c r="E157" s="15" t="s">
        <v>6</v>
      </c>
      <c r="F157" s="17"/>
    </row>
    <row r="158" spans="1:6" x14ac:dyDescent="0.3">
      <c r="A158" s="13">
        <v>1168</v>
      </c>
      <c r="B158" s="14">
        <v>44534</v>
      </c>
      <c r="C158" s="35" t="s">
        <v>378</v>
      </c>
      <c r="D158" s="36">
        <v>3</v>
      </c>
      <c r="E158" s="15" t="s">
        <v>6</v>
      </c>
      <c r="F158" s="17"/>
    </row>
    <row r="159" spans="1:6" x14ac:dyDescent="0.3">
      <c r="A159" s="13">
        <v>1161</v>
      </c>
      <c r="B159" s="14">
        <v>44397</v>
      </c>
      <c r="C159" s="35" t="s">
        <v>355</v>
      </c>
      <c r="D159" s="36">
        <v>3</v>
      </c>
      <c r="E159" s="15" t="s">
        <v>6</v>
      </c>
      <c r="F159" s="17"/>
    </row>
    <row r="160" spans="1:6" x14ac:dyDescent="0.3">
      <c r="A160" s="13">
        <v>1163</v>
      </c>
      <c r="B160" s="14">
        <v>44397</v>
      </c>
      <c r="C160" s="35" t="s">
        <v>356</v>
      </c>
      <c r="D160" s="36">
        <v>4</v>
      </c>
      <c r="E160" s="15" t="s">
        <v>6</v>
      </c>
      <c r="F160" s="17"/>
    </row>
    <row r="161" spans="1:6" x14ac:dyDescent="0.3">
      <c r="A161" s="13">
        <v>1164</v>
      </c>
      <c r="B161" s="14">
        <v>44397</v>
      </c>
      <c r="C161" s="35" t="s">
        <v>357</v>
      </c>
      <c r="D161" s="36">
        <v>2</v>
      </c>
      <c r="E161" s="15" t="s">
        <v>6</v>
      </c>
      <c r="F161" s="17"/>
    </row>
    <row r="162" spans="1:6" x14ac:dyDescent="0.3">
      <c r="A162" s="13">
        <v>1338</v>
      </c>
      <c r="B162" s="14">
        <v>44397</v>
      </c>
      <c r="C162" s="35" t="s">
        <v>440</v>
      </c>
      <c r="D162" s="36">
        <v>5</v>
      </c>
      <c r="E162" s="15" t="s">
        <v>6</v>
      </c>
      <c r="F162" s="17"/>
    </row>
    <row r="163" spans="1:6" hidden="1" x14ac:dyDescent="0.3">
      <c r="A163" s="49">
        <v>1338</v>
      </c>
      <c r="B163" s="50">
        <v>44397</v>
      </c>
      <c r="C163" s="51" t="s">
        <v>441</v>
      </c>
      <c r="D163" s="52" t="s">
        <v>480</v>
      </c>
      <c r="E163" s="49" t="s">
        <v>6</v>
      </c>
      <c r="F163" s="17"/>
    </row>
    <row r="164" spans="1:6" x14ac:dyDescent="0.3">
      <c r="A164" s="13">
        <v>548</v>
      </c>
      <c r="B164" s="14">
        <v>43433</v>
      </c>
      <c r="C164" s="35" t="s">
        <v>490</v>
      </c>
      <c r="D164" s="36">
        <v>1</v>
      </c>
      <c r="E164" s="15" t="s">
        <v>6</v>
      </c>
      <c r="F164" s="17"/>
    </row>
    <row r="165" spans="1:6" x14ac:dyDescent="0.3">
      <c r="A165" s="13">
        <v>549</v>
      </c>
      <c r="B165" s="14">
        <v>43433</v>
      </c>
      <c r="C165" s="35" t="s">
        <v>491</v>
      </c>
      <c r="D165" s="36">
        <v>1</v>
      </c>
      <c r="E165" s="15" t="s">
        <v>6</v>
      </c>
      <c r="F165" s="17"/>
    </row>
    <row r="166" spans="1:6" x14ac:dyDescent="0.3">
      <c r="A166" s="13">
        <v>1337</v>
      </c>
      <c r="B166" s="14">
        <v>44397</v>
      </c>
      <c r="C166" s="35" t="s">
        <v>492</v>
      </c>
      <c r="D166" s="36">
        <v>11</v>
      </c>
      <c r="E166" s="15" t="s">
        <v>6</v>
      </c>
      <c r="F166" s="17"/>
    </row>
    <row r="167" spans="1:6" x14ac:dyDescent="0.3">
      <c r="A167" s="13">
        <v>1197</v>
      </c>
      <c r="B167" s="14">
        <v>44515</v>
      </c>
      <c r="C167" s="35" t="s">
        <v>418</v>
      </c>
      <c r="D167" s="36">
        <v>111</v>
      </c>
      <c r="E167" s="15" t="s">
        <v>412</v>
      </c>
      <c r="F167" s="17"/>
    </row>
    <row r="168" spans="1:6" x14ac:dyDescent="0.3">
      <c r="A168" s="13">
        <v>243</v>
      </c>
      <c r="B168" s="14">
        <v>44708</v>
      </c>
      <c r="C168" s="35" t="s">
        <v>417</v>
      </c>
      <c r="D168" s="36">
        <v>103</v>
      </c>
      <c r="E168" s="15" t="s">
        <v>412</v>
      </c>
      <c r="F168" s="17"/>
    </row>
    <row r="169" spans="1:6" x14ac:dyDescent="0.3">
      <c r="A169" s="13">
        <v>874</v>
      </c>
      <c r="B169" s="14">
        <v>44622</v>
      </c>
      <c r="C169" s="35" t="s">
        <v>416</v>
      </c>
      <c r="D169" s="36">
        <v>15</v>
      </c>
      <c r="E169" s="15" t="s">
        <v>412</v>
      </c>
      <c r="F169" s="17"/>
    </row>
    <row r="170" spans="1:6" x14ac:dyDescent="0.3">
      <c r="A170" s="13">
        <v>1673</v>
      </c>
      <c r="B170" s="14">
        <v>44732</v>
      </c>
      <c r="C170" s="35" t="s">
        <v>459</v>
      </c>
      <c r="D170" s="36">
        <v>26</v>
      </c>
      <c r="E170" s="15" t="s">
        <v>412</v>
      </c>
      <c r="F170" s="17"/>
    </row>
    <row r="171" spans="1:6" x14ac:dyDescent="0.3">
      <c r="A171" s="13">
        <v>1676</v>
      </c>
      <c r="B171" s="14">
        <v>44732</v>
      </c>
      <c r="C171" s="35" t="s">
        <v>469</v>
      </c>
      <c r="D171" s="36">
        <v>4</v>
      </c>
      <c r="E171" s="15" t="s">
        <v>6</v>
      </c>
      <c r="F171" s="17"/>
    </row>
    <row r="172" spans="1:6" hidden="1" x14ac:dyDescent="0.3">
      <c r="A172" s="49">
        <v>1666</v>
      </c>
      <c r="B172" s="50">
        <v>44620</v>
      </c>
      <c r="C172" s="51" t="s">
        <v>463</v>
      </c>
      <c r="D172" s="52" t="s">
        <v>476</v>
      </c>
      <c r="E172" s="49" t="s">
        <v>6</v>
      </c>
      <c r="F172" s="17"/>
    </row>
    <row r="173" spans="1:6" x14ac:dyDescent="0.3">
      <c r="A173" s="13">
        <v>1667</v>
      </c>
      <c r="B173" s="14">
        <v>44620</v>
      </c>
      <c r="C173" s="35" t="s">
        <v>464</v>
      </c>
      <c r="D173" s="36">
        <v>18</v>
      </c>
      <c r="E173" s="15" t="s">
        <v>6</v>
      </c>
      <c r="F173" s="17"/>
    </row>
    <row r="174" spans="1:6" x14ac:dyDescent="0.3">
      <c r="A174" s="13">
        <v>1664</v>
      </c>
      <c r="B174" s="14">
        <v>44620</v>
      </c>
      <c r="C174" s="35" t="s">
        <v>465</v>
      </c>
      <c r="D174" s="36">
        <v>21</v>
      </c>
      <c r="E174" s="15" t="s">
        <v>6</v>
      </c>
      <c r="F174" s="17"/>
    </row>
    <row r="175" spans="1:6" x14ac:dyDescent="0.3">
      <c r="A175" s="13">
        <v>1663</v>
      </c>
      <c r="B175" s="14">
        <v>44620</v>
      </c>
      <c r="C175" s="35" t="s">
        <v>466</v>
      </c>
      <c r="D175" s="36">
        <v>22</v>
      </c>
      <c r="E175" s="15" t="s">
        <v>6</v>
      </c>
      <c r="F175" s="17"/>
    </row>
    <row r="176" spans="1:6" x14ac:dyDescent="0.3">
      <c r="A176" s="13">
        <v>1670</v>
      </c>
      <c r="B176" s="14">
        <v>44620</v>
      </c>
      <c r="C176" s="35" t="s">
        <v>467</v>
      </c>
      <c r="D176" s="36">
        <v>6</v>
      </c>
      <c r="E176" s="15" t="s">
        <v>6</v>
      </c>
      <c r="F176" s="17"/>
    </row>
    <row r="177" spans="1:6" hidden="1" x14ac:dyDescent="0.3">
      <c r="A177" s="49">
        <v>1674</v>
      </c>
      <c r="B177" s="50">
        <v>44644</v>
      </c>
      <c r="C177" s="51" t="s">
        <v>468</v>
      </c>
      <c r="D177" s="52" t="s">
        <v>480</v>
      </c>
      <c r="E177" s="49" t="s">
        <v>6</v>
      </c>
      <c r="F177" s="17"/>
    </row>
    <row r="178" spans="1:6" x14ac:dyDescent="0.3">
      <c r="A178" s="13">
        <v>1632</v>
      </c>
      <c r="B178" s="14">
        <v>44732</v>
      </c>
      <c r="C178" s="35" t="s">
        <v>474</v>
      </c>
      <c r="D178" s="36">
        <v>67</v>
      </c>
      <c r="E178" s="15" t="s">
        <v>412</v>
      </c>
      <c r="F178" s="17"/>
    </row>
    <row r="179" spans="1:6" x14ac:dyDescent="0.3">
      <c r="A179" s="16">
        <v>603</v>
      </c>
      <c r="B179" s="14">
        <v>44697</v>
      </c>
      <c r="C179" s="35" t="s">
        <v>370</v>
      </c>
      <c r="D179" s="36">
        <v>39</v>
      </c>
      <c r="E179" s="16" t="s">
        <v>413</v>
      </c>
      <c r="F179" s="20"/>
    </row>
    <row r="180" spans="1:6" x14ac:dyDescent="0.3">
      <c r="A180" s="64"/>
      <c r="B180" s="65"/>
      <c r="C180" s="65"/>
      <c r="D180" s="65"/>
      <c r="E180" s="66"/>
      <c r="F180" s="19"/>
    </row>
    <row r="181" spans="1:6" x14ac:dyDescent="0.3">
      <c r="C181" s="46"/>
      <c r="D181" s="3"/>
      <c r="E181" s="2"/>
      <c r="F181" s="2"/>
    </row>
    <row r="182" spans="1:6" ht="15.6" x14ac:dyDescent="0.3">
      <c r="C182" s="43"/>
      <c r="D182" s="5"/>
      <c r="E182" s="4"/>
      <c r="F182" s="6"/>
    </row>
    <row r="183" spans="1:6" x14ac:dyDescent="0.3">
      <c r="C183" s="41"/>
      <c r="D183" s="3"/>
      <c r="E183" s="3"/>
      <c r="F183" s="3"/>
    </row>
    <row r="184" spans="1:6" x14ac:dyDescent="0.3">
      <c r="A184" s="7"/>
      <c r="C184" s="41"/>
      <c r="D184" s="22"/>
      <c r="E184" s="22"/>
      <c r="F184" s="22"/>
    </row>
    <row r="185" spans="1:6" ht="15.6" x14ac:dyDescent="0.3">
      <c r="A185" s="7"/>
      <c r="C185" s="55"/>
      <c r="D185" s="5"/>
      <c r="E185" s="5"/>
      <c r="F185" s="38"/>
    </row>
    <row r="186" spans="1:6" x14ac:dyDescent="0.3">
      <c r="A186" s="57"/>
      <c r="B186" s="57"/>
      <c r="C186" s="42"/>
      <c r="D186" s="1"/>
      <c r="E186" s="1"/>
      <c r="F186" s="39"/>
    </row>
    <row r="187" spans="1:6" ht="15.6" x14ac:dyDescent="0.3">
      <c r="A187" s="56" t="s">
        <v>10</v>
      </c>
      <c r="B187" s="56"/>
      <c r="C187" s="43"/>
      <c r="D187" s="6"/>
      <c r="E187" s="6"/>
      <c r="F187" s="6"/>
    </row>
    <row r="188" spans="1:6" ht="21" x14ac:dyDescent="0.4">
      <c r="A188" s="40" t="s">
        <v>11</v>
      </c>
      <c r="B188" s="40"/>
      <c r="C188" s="47"/>
      <c r="D188" s="8" t="s">
        <v>414</v>
      </c>
      <c r="E188" s="8"/>
      <c r="F188" s="8"/>
    </row>
    <row r="189" spans="1:6" x14ac:dyDescent="0.3">
      <c r="A189" s="57" t="s">
        <v>12</v>
      </c>
      <c r="B189" s="57"/>
      <c r="C189" s="9"/>
      <c r="D189" s="9" t="s">
        <v>415</v>
      </c>
      <c r="E189" s="9"/>
      <c r="F189" s="9"/>
    </row>
    <row r="190" spans="1:6" ht="15.6" x14ac:dyDescent="0.3">
      <c r="A190" s="58"/>
      <c r="B190" s="58"/>
      <c r="C190" s="42"/>
      <c r="D190" s="1"/>
      <c r="E190" s="39"/>
      <c r="F190" s="39"/>
    </row>
    <row r="191" spans="1:6" x14ac:dyDescent="0.3">
      <c r="A191" s="7"/>
      <c r="B191" s="10"/>
      <c r="C191" s="42"/>
      <c r="D191" s="6"/>
      <c r="E191" s="6"/>
      <c r="F191" s="6"/>
    </row>
    <row r="192" spans="1:6" ht="17.399999999999999" x14ac:dyDescent="0.3">
      <c r="A192" s="39"/>
      <c r="B192" s="3"/>
      <c r="C192" s="8"/>
      <c r="D192" s="8"/>
      <c r="E192" s="8"/>
      <c r="F192" s="37"/>
    </row>
    <row r="193" spans="1:6" ht="70.2" customHeight="1" x14ac:dyDescent="0.3">
      <c r="A193" s="6"/>
      <c r="B193" s="6"/>
      <c r="C193" s="9"/>
      <c r="D193" s="9"/>
      <c r="E193" s="9"/>
      <c r="F193" s="9"/>
    </row>
    <row r="194" spans="1:6" ht="17.399999999999999" x14ac:dyDescent="0.3">
      <c r="A194" s="8"/>
      <c r="B194" s="8"/>
      <c r="C194" s="8"/>
      <c r="D194" s="1"/>
      <c r="E194" s="6"/>
      <c r="F194" s="6"/>
    </row>
    <row r="195" spans="1:6" ht="17.399999999999999" x14ac:dyDescent="0.3">
      <c r="A195" s="37"/>
      <c r="B195" s="9"/>
      <c r="C195" s="42"/>
      <c r="D195" s="8"/>
      <c r="E195" s="8"/>
      <c r="F195" s="8"/>
    </row>
    <row r="196" spans="1:6" ht="15.6" x14ac:dyDescent="0.3">
      <c r="A196" s="7"/>
      <c r="B196" s="3"/>
      <c r="C196" s="43"/>
      <c r="D196" s="9"/>
      <c r="E196" s="9"/>
      <c r="F196" s="9"/>
    </row>
    <row r="197" spans="1:6" ht="15.6" x14ac:dyDescent="0.3">
      <c r="A197" s="7"/>
      <c r="B197" s="5"/>
      <c r="C197" s="42"/>
      <c r="D197" s="5"/>
      <c r="E197" s="5"/>
      <c r="F197" s="38"/>
    </row>
    <row r="198" spans="1:6" x14ac:dyDescent="0.3">
      <c r="A198" s="39"/>
      <c r="B198" s="1"/>
      <c r="C198" s="42"/>
      <c r="D198" s="1"/>
      <c r="E198" s="1"/>
      <c r="F198" s="39"/>
    </row>
    <row r="199" spans="1:6" x14ac:dyDescent="0.3">
      <c r="A199" s="39"/>
      <c r="B199" s="10"/>
      <c r="C199" s="42"/>
      <c r="D199" s="1"/>
      <c r="E199" s="6"/>
      <c r="F199" s="6"/>
    </row>
    <row r="200" spans="1:6" x14ac:dyDescent="0.3">
      <c r="A200" s="7"/>
      <c r="B200" s="10"/>
      <c r="C200" s="42"/>
      <c r="D200" s="39"/>
      <c r="E200" s="6"/>
      <c r="F200" s="6"/>
    </row>
    <row r="201" spans="1:6" x14ac:dyDescent="0.3">
      <c r="A201" s="7"/>
    </row>
  </sheetData>
  <autoFilter ref="A7:E179" xr:uid="{00000000-0009-0000-0000-000000000000}">
    <filterColumn colId="3">
      <filters blank="1">
        <filter val="1"/>
        <filter val="1,550"/>
        <filter val="10"/>
        <filter val="103"/>
        <filter val="111"/>
        <filter val="115"/>
        <filter val="12"/>
        <filter val="13"/>
        <filter val="134"/>
        <filter val="14"/>
        <filter val="15"/>
        <filter val="156"/>
        <filter val="16"/>
        <filter val="17"/>
        <filter val="18"/>
        <filter val="19"/>
        <filter val="191"/>
        <filter val="2"/>
        <filter val="2,250"/>
        <filter val="21"/>
        <filter val="216"/>
        <filter val="22"/>
        <filter val="23"/>
        <filter val="24"/>
        <filter val="240"/>
        <filter val="25"/>
        <filter val="26"/>
        <filter val="27"/>
        <filter val="276"/>
        <filter val="28"/>
        <filter val="286"/>
        <filter val="290"/>
        <filter val="3"/>
        <filter val="30"/>
        <filter val="316"/>
        <filter val="32"/>
        <filter val="330"/>
        <filter val="34"/>
        <filter val="39"/>
        <filter val="398"/>
        <filter val="4"/>
        <filter val="40"/>
        <filter val="41"/>
        <filter val="43"/>
        <filter val="45"/>
        <filter val="450"/>
        <filter val="47"/>
        <filter val="48"/>
        <filter val="49"/>
        <filter val="5"/>
        <filter val="51"/>
        <filter val="52"/>
        <filter val="53"/>
        <filter val="55"/>
        <filter val="56"/>
        <filter val="6"/>
        <filter val="60"/>
        <filter val="61"/>
        <filter val="67"/>
        <filter val="69"/>
        <filter val="7"/>
        <filter val="71"/>
        <filter val="76"/>
        <filter val="8"/>
        <filter val="80"/>
        <filter val="9"/>
        <filter val="90"/>
        <filter val="91"/>
        <filter val="972"/>
        <filter val="98"/>
      </filters>
    </filterColumn>
  </autoFilter>
  <sortState ref="A9:E17">
    <sortCondition ref="C8"/>
  </sortState>
  <mergeCells count="9">
    <mergeCell ref="A187:B187"/>
    <mergeCell ref="A189:B189"/>
    <mergeCell ref="A190:B190"/>
    <mergeCell ref="A1:F1"/>
    <mergeCell ref="A4:F4"/>
    <mergeCell ref="A5:F5"/>
    <mergeCell ref="A6:F6"/>
    <mergeCell ref="A180:E180"/>
    <mergeCell ref="A186:B186"/>
  </mergeCells>
  <pageMargins left="0.7" right="0.7" top="0.75" bottom="0.75" header="0.3" footer="0.3"/>
  <pageSetup scale="80" orientation="portrait" r:id="rId1"/>
  <rowBreaks count="2" manualBreakCount="2">
    <brk id="110" max="5" man="1"/>
    <brk id="16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1"/>
  <sheetViews>
    <sheetView topLeftCell="A346" zoomScaleNormal="100" workbookViewId="0">
      <selection activeCell="A51" sqref="A51:A361"/>
    </sheetView>
  </sheetViews>
  <sheetFormatPr baseColWidth="10" defaultRowHeight="14.4" x14ac:dyDescent="0.3"/>
  <cols>
    <col min="1" max="1" width="12" customWidth="1"/>
    <col min="2" max="2" width="50.6640625" customWidth="1"/>
    <col min="3" max="3" width="13" customWidth="1"/>
    <col min="4" max="4" width="17.5546875" customWidth="1"/>
    <col min="6" max="6" width="41" customWidth="1"/>
  </cols>
  <sheetData>
    <row r="1" spans="1:4" ht="21" x14ac:dyDescent="0.4">
      <c r="A1" s="67" t="s">
        <v>13</v>
      </c>
      <c r="B1" s="67"/>
      <c r="C1" s="67"/>
      <c r="D1" s="67"/>
    </row>
    <row r="2" spans="1:4" ht="21" x14ac:dyDescent="0.4">
      <c r="A2" s="67" t="s">
        <v>14</v>
      </c>
      <c r="B2" s="67"/>
      <c r="C2" s="67"/>
      <c r="D2" s="67"/>
    </row>
    <row r="3" spans="1:4" ht="21" x14ac:dyDescent="0.4">
      <c r="A3" s="67" t="s">
        <v>15</v>
      </c>
      <c r="B3" s="67"/>
      <c r="C3" s="67"/>
      <c r="D3" s="67"/>
    </row>
    <row r="4" spans="1:4" ht="21" x14ac:dyDescent="0.4">
      <c r="A4" s="23"/>
      <c r="B4" s="23"/>
      <c r="C4" s="23"/>
      <c r="D4" s="23"/>
    </row>
    <row r="5" spans="1:4" ht="21" x14ac:dyDescent="0.4">
      <c r="A5" s="24" t="s">
        <v>16</v>
      </c>
      <c r="B5" s="24"/>
      <c r="C5" s="25"/>
      <c r="D5" s="25"/>
    </row>
    <row r="6" spans="1:4" ht="21" x14ac:dyDescent="0.4">
      <c r="A6" s="24"/>
      <c r="B6" s="24"/>
      <c r="C6" s="25"/>
      <c r="D6" s="25"/>
    </row>
    <row r="7" spans="1:4" ht="18" x14ac:dyDescent="0.35">
      <c r="A7" s="26" t="s">
        <v>17</v>
      </c>
      <c r="B7" s="26" t="s">
        <v>18</v>
      </c>
      <c r="C7" s="26" t="s">
        <v>19</v>
      </c>
      <c r="D7" s="26" t="s">
        <v>20</v>
      </c>
    </row>
    <row r="8" spans="1:4" ht="18" x14ac:dyDescent="0.35">
      <c r="A8" s="26"/>
      <c r="B8" s="26"/>
      <c r="C8" s="26"/>
      <c r="D8" s="26"/>
    </row>
    <row r="9" spans="1:4" ht="18" x14ac:dyDescent="0.35">
      <c r="A9" s="27">
        <v>44</v>
      </c>
      <c r="B9" s="28" t="s">
        <v>21</v>
      </c>
      <c r="C9" s="29"/>
      <c r="D9" s="29"/>
    </row>
    <row r="10" spans="1:4" ht="18" x14ac:dyDescent="0.35">
      <c r="A10" s="27">
        <v>78</v>
      </c>
      <c r="B10" s="28" t="s">
        <v>22</v>
      </c>
      <c r="C10" s="29"/>
      <c r="D10" s="29"/>
    </row>
    <row r="11" spans="1:4" ht="18" x14ac:dyDescent="0.35">
      <c r="A11" s="27">
        <v>79</v>
      </c>
      <c r="B11" s="28" t="s">
        <v>23</v>
      </c>
      <c r="C11" s="29"/>
      <c r="D11" s="29"/>
    </row>
    <row r="12" spans="1:4" ht="18" x14ac:dyDescent="0.35">
      <c r="A12" s="27">
        <v>45</v>
      </c>
      <c r="B12" s="28" t="s">
        <v>24</v>
      </c>
      <c r="C12" s="29"/>
      <c r="D12" s="29"/>
    </row>
    <row r="13" spans="1:4" ht="18" x14ac:dyDescent="0.35">
      <c r="A13" s="27">
        <v>231</v>
      </c>
      <c r="B13" s="28" t="s">
        <v>25</v>
      </c>
      <c r="C13" s="29"/>
      <c r="D13" s="29"/>
    </row>
    <row r="14" spans="1:4" ht="18" x14ac:dyDescent="0.35">
      <c r="A14" s="27">
        <v>5</v>
      </c>
      <c r="B14" s="28" t="s">
        <v>26</v>
      </c>
      <c r="C14" s="29"/>
      <c r="D14" s="29"/>
    </row>
    <row r="15" spans="1:4" ht="18" x14ac:dyDescent="0.35">
      <c r="A15" s="27">
        <v>71</v>
      </c>
      <c r="B15" s="28" t="s">
        <v>27</v>
      </c>
      <c r="C15" s="29"/>
      <c r="D15" s="29"/>
    </row>
    <row r="16" spans="1:4" ht="18" x14ac:dyDescent="0.35">
      <c r="A16" s="27">
        <v>1</v>
      </c>
      <c r="B16" s="28" t="s">
        <v>28</v>
      </c>
      <c r="C16" s="29"/>
      <c r="D16" s="29"/>
    </row>
    <row r="17" spans="1:4" ht="18" x14ac:dyDescent="0.35">
      <c r="A17" s="27">
        <v>5</v>
      </c>
      <c r="B17" s="28" t="s">
        <v>29</v>
      </c>
      <c r="C17" s="29"/>
      <c r="D17" s="29"/>
    </row>
    <row r="18" spans="1:4" ht="18" x14ac:dyDescent="0.35">
      <c r="A18" s="27">
        <v>7</v>
      </c>
      <c r="B18" s="28" t="s">
        <v>30</v>
      </c>
      <c r="C18" s="29"/>
      <c r="D18" s="29"/>
    </row>
    <row r="19" spans="1:4" ht="18" x14ac:dyDescent="0.35">
      <c r="A19" s="27">
        <v>77</v>
      </c>
      <c r="B19" s="28" t="s">
        <v>31</v>
      </c>
      <c r="C19" s="29"/>
      <c r="D19" s="29"/>
    </row>
    <row r="20" spans="1:4" ht="18" x14ac:dyDescent="0.35">
      <c r="A20" s="27">
        <v>70</v>
      </c>
      <c r="B20" s="28" t="s">
        <v>32</v>
      </c>
      <c r="C20" s="29"/>
      <c r="D20" s="29"/>
    </row>
    <row r="21" spans="1:4" ht="18" x14ac:dyDescent="0.35">
      <c r="A21" s="27">
        <v>2700</v>
      </c>
      <c r="B21" s="28" t="s">
        <v>33</v>
      </c>
      <c r="C21" s="29"/>
      <c r="D21" s="29"/>
    </row>
    <row r="22" spans="1:4" ht="18" x14ac:dyDescent="0.35">
      <c r="A22" s="27">
        <v>775</v>
      </c>
      <c r="B22" s="28" t="s">
        <v>34</v>
      </c>
      <c r="C22" s="29"/>
      <c r="D22" s="29"/>
    </row>
    <row r="23" spans="1:4" ht="18" x14ac:dyDescent="0.35">
      <c r="A23" s="27">
        <v>1175</v>
      </c>
      <c r="B23" s="28" t="s">
        <v>35</v>
      </c>
      <c r="C23" s="29"/>
      <c r="D23" s="29"/>
    </row>
    <row r="24" spans="1:4" ht="18" x14ac:dyDescent="0.35">
      <c r="A24" s="27">
        <v>278</v>
      </c>
      <c r="B24" s="28" t="s">
        <v>35</v>
      </c>
      <c r="C24" s="29"/>
      <c r="D24" s="29"/>
    </row>
    <row r="25" spans="1:4" ht="18" x14ac:dyDescent="0.35">
      <c r="A25" s="27">
        <f>133+29+29</f>
        <v>191</v>
      </c>
      <c r="B25" s="28" t="s">
        <v>36</v>
      </c>
      <c r="C25" s="29"/>
      <c r="D25" s="29"/>
    </row>
    <row r="26" spans="1:4" ht="18" x14ac:dyDescent="0.35">
      <c r="A26" s="27">
        <f>102+29</f>
        <v>131</v>
      </c>
      <c r="B26" s="28" t="s">
        <v>37</v>
      </c>
      <c r="C26" s="29"/>
      <c r="D26" s="29"/>
    </row>
    <row r="27" spans="1:4" ht="18" x14ac:dyDescent="0.35">
      <c r="A27" s="27">
        <v>6</v>
      </c>
      <c r="B27" s="28" t="s">
        <v>38</v>
      </c>
      <c r="C27" s="29"/>
      <c r="D27" s="29"/>
    </row>
    <row r="28" spans="1:4" ht="18" x14ac:dyDescent="0.35">
      <c r="A28" s="27">
        <v>30</v>
      </c>
      <c r="B28" s="28" t="s">
        <v>39</v>
      </c>
      <c r="C28" s="29"/>
      <c r="D28" s="29"/>
    </row>
    <row r="29" spans="1:4" ht="18" x14ac:dyDescent="0.35">
      <c r="A29" s="27">
        <v>2</v>
      </c>
      <c r="B29" s="28" t="s">
        <v>40</v>
      </c>
      <c r="C29" s="29"/>
      <c r="D29" s="29"/>
    </row>
    <row r="30" spans="1:4" ht="18" x14ac:dyDescent="0.35">
      <c r="A30" s="27">
        <v>7</v>
      </c>
      <c r="B30" s="28" t="s">
        <v>41</v>
      </c>
      <c r="C30" s="29"/>
      <c r="D30" s="29"/>
    </row>
    <row r="31" spans="1:4" ht="18" x14ac:dyDescent="0.35">
      <c r="A31" s="27">
        <v>6</v>
      </c>
      <c r="B31" s="28" t="s">
        <v>42</v>
      </c>
      <c r="C31" s="29"/>
      <c r="D31" s="29"/>
    </row>
    <row r="32" spans="1:4" ht="18" x14ac:dyDescent="0.35">
      <c r="A32" s="27">
        <v>10</v>
      </c>
      <c r="B32" s="28" t="s">
        <v>43</v>
      </c>
      <c r="C32" s="29"/>
      <c r="D32" s="29"/>
    </row>
    <row r="33" spans="1:4" ht="18" x14ac:dyDescent="0.35">
      <c r="A33" s="27">
        <v>5</v>
      </c>
      <c r="B33" s="28" t="s">
        <v>44</v>
      </c>
      <c r="C33" s="29"/>
      <c r="D33" s="29"/>
    </row>
    <row r="34" spans="1:4" ht="18" x14ac:dyDescent="0.35">
      <c r="A34" s="27">
        <v>8</v>
      </c>
      <c r="B34" s="28" t="s">
        <v>45</v>
      </c>
      <c r="C34" s="29"/>
      <c r="D34" s="29"/>
    </row>
    <row r="35" spans="1:4" ht="18" x14ac:dyDescent="0.35">
      <c r="A35" s="27">
        <v>2</v>
      </c>
      <c r="B35" s="28" t="s">
        <v>46</v>
      </c>
      <c r="C35" s="29"/>
      <c r="D35" s="29"/>
    </row>
    <row r="36" spans="1:4" ht="18" x14ac:dyDescent="0.35">
      <c r="A36" s="27">
        <v>2</v>
      </c>
      <c r="B36" s="28" t="s">
        <v>47</v>
      </c>
      <c r="C36" s="29"/>
      <c r="D36" s="29"/>
    </row>
    <row r="37" spans="1:4" ht="18" x14ac:dyDescent="0.35">
      <c r="A37" s="27">
        <v>6</v>
      </c>
      <c r="B37" s="28" t="s">
        <v>48</v>
      </c>
      <c r="C37" s="29"/>
      <c r="D37" s="29"/>
    </row>
    <row r="38" spans="1:4" ht="18" x14ac:dyDescent="0.35">
      <c r="A38" s="27">
        <v>5</v>
      </c>
      <c r="B38" s="28" t="s">
        <v>49</v>
      </c>
      <c r="C38" s="29"/>
      <c r="D38" s="29"/>
    </row>
    <row r="39" spans="1:4" ht="18" x14ac:dyDescent="0.35">
      <c r="A39" s="27">
        <v>5</v>
      </c>
      <c r="B39" s="28" t="s">
        <v>50</v>
      </c>
      <c r="C39" s="29"/>
      <c r="D39" s="29"/>
    </row>
    <row r="40" spans="1:4" ht="18" x14ac:dyDescent="0.35">
      <c r="A40" s="27">
        <v>3</v>
      </c>
      <c r="B40" s="28" t="s">
        <v>51</v>
      </c>
      <c r="C40" s="29"/>
      <c r="D40" s="29"/>
    </row>
    <row r="41" spans="1:4" ht="18" x14ac:dyDescent="0.35">
      <c r="A41" s="27">
        <v>3</v>
      </c>
      <c r="B41" s="28" t="s">
        <v>52</v>
      </c>
      <c r="C41" s="29"/>
      <c r="D41" s="29"/>
    </row>
    <row r="42" spans="1:4" ht="18" x14ac:dyDescent="0.35">
      <c r="A42" s="27">
        <v>2</v>
      </c>
      <c r="B42" s="28" t="s">
        <v>53</v>
      </c>
      <c r="C42" s="29"/>
      <c r="D42" s="29"/>
    </row>
    <row r="43" spans="1:4" ht="18" x14ac:dyDescent="0.35">
      <c r="A43" s="27">
        <v>5</v>
      </c>
      <c r="B43" s="28" t="s">
        <v>54</v>
      </c>
      <c r="C43" s="29"/>
      <c r="D43" s="29"/>
    </row>
    <row r="44" spans="1:4" ht="18" x14ac:dyDescent="0.35">
      <c r="A44" s="27">
        <v>2</v>
      </c>
      <c r="B44" s="28" t="s">
        <v>55</v>
      </c>
      <c r="C44" s="29"/>
      <c r="D44" s="29"/>
    </row>
    <row r="45" spans="1:4" ht="18" x14ac:dyDescent="0.35">
      <c r="A45" s="27">
        <v>2</v>
      </c>
      <c r="B45" s="28" t="s">
        <v>56</v>
      </c>
      <c r="C45" s="29"/>
      <c r="D45" s="29"/>
    </row>
    <row r="46" spans="1:4" ht="18" x14ac:dyDescent="0.35">
      <c r="A46" s="27">
        <v>16</v>
      </c>
      <c r="B46" s="28" t="s">
        <v>57</v>
      </c>
      <c r="C46" s="29"/>
      <c r="D46" s="29"/>
    </row>
    <row r="47" spans="1:4" ht="18" x14ac:dyDescent="0.35">
      <c r="A47" s="27">
        <v>16</v>
      </c>
      <c r="B47" s="28" t="s">
        <v>58</v>
      </c>
      <c r="C47" s="29"/>
      <c r="D47" s="29"/>
    </row>
    <row r="48" spans="1:4" ht="18" x14ac:dyDescent="0.35">
      <c r="A48" s="27">
        <v>22</v>
      </c>
      <c r="B48" s="28" t="s">
        <v>59</v>
      </c>
      <c r="C48" s="29"/>
      <c r="D48" s="29"/>
    </row>
    <row r="49" spans="1:4" ht="18" x14ac:dyDescent="0.35">
      <c r="A49" s="27">
        <v>22</v>
      </c>
      <c r="B49" s="28" t="s">
        <v>60</v>
      </c>
      <c r="C49" s="29"/>
      <c r="D49" s="29"/>
    </row>
    <row r="50" spans="1:4" ht="18" x14ac:dyDescent="0.35">
      <c r="A50" s="27">
        <v>16</v>
      </c>
      <c r="B50" s="28" t="s">
        <v>61</v>
      </c>
      <c r="C50" s="29"/>
      <c r="D50" s="29"/>
    </row>
    <row r="51" spans="1:4" ht="18" x14ac:dyDescent="0.35">
      <c r="A51" s="27">
        <v>200</v>
      </c>
      <c r="B51" s="28" t="s">
        <v>62</v>
      </c>
      <c r="C51" s="29">
        <v>4.72</v>
      </c>
      <c r="D51" s="30">
        <f>+A51*C51</f>
        <v>944</v>
      </c>
    </row>
    <row r="52" spans="1:4" ht="18" x14ac:dyDescent="0.35">
      <c r="A52" s="27">
        <v>200</v>
      </c>
      <c r="B52" s="28" t="s">
        <v>63</v>
      </c>
      <c r="C52" s="29">
        <v>4.0199999999999996</v>
      </c>
      <c r="D52" s="30">
        <f t="shared" ref="D52:D115" si="0">+A52*C52</f>
        <v>803.99999999999989</v>
      </c>
    </row>
    <row r="53" spans="1:4" ht="18" x14ac:dyDescent="0.35">
      <c r="A53" s="27">
        <v>500</v>
      </c>
      <c r="B53" s="28" t="s">
        <v>64</v>
      </c>
      <c r="C53" s="29">
        <v>20.98</v>
      </c>
      <c r="D53" s="30">
        <f t="shared" si="0"/>
        <v>10490</v>
      </c>
    </row>
    <row r="54" spans="1:4" ht="18" x14ac:dyDescent="0.35">
      <c r="A54" s="27">
        <v>1000</v>
      </c>
      <c r="B54" s="28" t="s">
        <v>65</v>
      </c>
      <c r="C54" s="29">
        <v>20.98</v>
      </c>
      <c r="D54" s="30">
        <f t="shared" si="0"/>
        <v>20980</v>
      </c>
    </row>
    <row r="55" spans="1:4" ht="18" x14ac:dyDescent="0.35">
      <c r="A55" s="27">
        <v>500</v>
      </c>
      <c r="B55" s="28" t="s">
        <v>66</v>
      </c>
      <c r="C55" s="29">
        <v>12.43</v>
      </c>
      <c r="D55" s="30">
        <f t="shared" si="0"/>
        <v>6215</v>
      </c>
    </row>
    <row r="56" spans="1:4" ht="18" x14ac:dyDescent="0.35">
      <c r="A56" s="27">
        <v>1000</v>
      </c>
      <c r="B56" s="28" t="s">
        <v>67</v>
      </c>
      <c r="C56" s="29">
        <v>49.08</v>
      </c>
      <c r="D56" s="30">
        <f t="shared" si="0"/>
        <v>49080</v>
      </c>
    </row>
    <row r="57" spans="1:4" ht="18" x14ac:dyDescent="0.35">
      <c r="A57" s="27">
        <v>1000</v>
      </c>
      <c r="B57" s="28" t="s">
        <v>68</v>
      </c>
      <c r="C57" s="29">
        <v>49.08</v>
      </c>
      <c r="D57" s="30">
        <f t="shared" si="0"/>
        <v>49080</v>
      </c>
    </row>
    <row r="58" spans="1:4" ht="18" x14ac:dyDescent="0.35">
      <c r="A58" s="27">
        <v>1000</v>
      </c>
      <c r="B58" s="28" t="s">
        <v>69</v>
      </c>
      <c r="C58" s="29">
        <v>30.98</v>
      </c>
      <c r="D58" s="30">
        <f t="shared" si="0"/>
        <v>30980</v>
      </c>
    </row>
    <row r="59" spans="1:4" ht="18" x14ac:dyDescent="0.35">
      <c r="A59" s="27">
        <v>1000</v>
      </c>
      <c r="B59" s="28" t="s">
        <v>70</v>
      </c>
      <c r="C59" s="29">
        <v>30.98</v>
      </c>
      <c r="D59" s="30">
        <f t="shared" si="0"/>
        <v>30980</v>
      </c>
    </row>
    <row r="60" spans="1:4" ht="18" x14ac:dyDescent="0.35">
      <c r="A60" s="27">
        <v>500</v>
      </c>
      <c r="B60" s="28" t="s">
        <v>71</v>
      </c>
      <c r="C60" s="29">
        <v>12.43</v>
      </c>
      <c r="D60" s="30">
        <f t="shared" si="0"/>
        <v>6215</v>
      </c>
    </row>
    <row r="61" spans="1:4" ht="18" x14ac:dyDescent="0.35">
      <c r="A61" s="27">
        <v>60</v>
      </c>
      <c r="B61" s="28" t="s">
        <v>72</v>
      </c>
      <c r="C61" s="30">
        <v>413</v>
      </c>
      <c r="D61" s="30">
        <f t="shared" si="0"/>
        <v>24780</v>
      </c>
    </row>
    <row r="62" spans="1:4" ht="18" x14ac:dyDescent="0.35">
      <c r="A62" s="27">
        <v>87</v>
      </c>
      <c r="B62" s="28" t="s">
        <v>73</v>
      </c>
      <c r="C62" s="30">
        <v>135.69999999999999</v>
      </c>
      <c r="D62" s="30">
        <f t="shared" si="0"/>
        <v>11805.9</v>
      </c>
    </row>
    <row r="63" spans="1:4" ht="18" x14ac:dyDescent="0.35">
      <c r="A63" s="27">
        <v>60</v>
      </c>
      <c r="B63" s="28" t="s">
        <v>74</v>
      </c>
      <c r="C63" s="30">
        <v>413</v>
      </c>
      <c r="D63" s="30">
        <f t="shared" si="0"/>
        <v>24780</v>
      </c>
    </row>
    <row r="64" spans="1:4" ht="18" x14ac:dyDescent="0.35">
      <c r="A64" s="27">
        <v>100</v>
      </c>
      <c r="B64" s="28" t="s">
        <v>75</v>
      </c>
      <c r="C64" s="30">
        <v>413</v>
      </c>
      <c r="D64" s="30">
        <f t="shared" si="0"/>
        <v>41300</v>
      </c>
    </row>
    <row r="65" spans="1:4" ht="18" x14ac:dyDescent="0.35">
      <c r="A65" s="27">
        <v>30</v>
      </c>
      <c r="B65" s="28" t="s">
        <v>76</v>
      </c>
      <c r="C65" s="30">
        <v>354</v>
      </c>
      <c r="D65" s="30">
        <f t="shared" si="0"/>
        <v>10620</v>
      </c>
    </row>
    <row r="66" spans="1:4" ht="18" x14ac:dyDescent="0.35">
      <c r="A66" s="27">
        <v>50</v>
      </c>
      <c r="B66" s="28" t="s">
        <v>77</v>
      </c>
      <c r="C66" s="30">
        <v>354</v>
      </c>
      <c r="D66" s="30">
        <f t="shared" si="0"/>
        <v>17700</v>
      </c>
    </row>
    <row r="67" spans="1:4" ht="18" x14ac:dyDescent="0.35">
      <c r="A67" s="27">
        <v>49</v>
      </c>
      <c r="B67" s="28" t="s">
        <v>78</v>
      </c>
      <c r="C67" s="30">
        <v>1372.81</v>
      </c>
      <c r="D67" s="30">
        <f t="shared" si="0"/>
        <v>67267.69</v>
      </c>
    </row>
    <row r="68" spans="1:4" ht="18" x14ac:dyDescent="0.35">
      <c r="A68" s="27">
        <v>10</v>
      </c>
      <c r="B68" s="28" t="s">
        <v>79</v>
      </c>
      <c r="C68" s="30">
        <v>1534</v>
      </c>
      <c r="D68" s="30">
        <f t="shared" si="0"/>
        <v>15340</v>
      </c>
    </row>
    <row r="69" spans="1:4" ht="18" x14ac:dyDescent="0.35">
      <c r="A69" s="27">
        <v>25</v>
      </c>
      <c r="B69" s="28" t="s">
        <v>80</v>
      </c>
      <c r="C69" s="30">
        <v>41.3</v>
      </c>
      <c r="D69" s="30">
        <f t="shared" si="0"/>
        <v>1032.5</v>
      </c>
    </row>
    <row r="70" spans="1:4" ht="18" x14ac:dyDescent="0.35">
      <c r="A70" s="27">
        <v>48</v>
      </c>
      <c r="B70" s="28" t="s">
        <v>81</v>
      </c>
      <c r="C70" s="30">
        <v>80.59</v>
      </c>
      <c r="D70" s="30">
        <f t="shared" si="0"/>
        <v>3868.32</v>
      </c>
    </row>
    <row r="71" spans="1:4" ht="18" x14ac:dyDescent="0.35">
      <c r="A71" s="27">
        <v>44</v>
      </c>
      <c r="B71" s="28" t="s">
        <v>82</v>
      </c>
      <c r="C71" s="30">
        <v>88.5</v>
      </c>
      <c r="D71" s="30">
        <f t="shared" si="0"/>
        <v>3894</v>
      </c>
    </row>
    <row r="72" spans="1:4" ht="18" x14ac:dyDescent="0.35">
      <c r="A72" s="27">
        <v>41</v>
      </c>
      <c r="B72" s="28" t="s">
        <v>83</v>
      </c>
      <c r="C72" s="30">
        <v>153.4</v>
      </c>
      <c r="D72" s="30">
        <f t="shared" si="0"/>
        <v>6289.4000000000005</v>
      </c>
    </row>
    <row r="73" spans="1:4" ht="18" x14ac:dyDescent="0.35">
      <c r="A73" s="27">
        <v>5</v>
      </c>
      <c r="B73" s="28" t="s">
        <v>84</v>
      </c>
      <c r="C73" s="30">
        <v>70</v>
      </c>
      <c r="D73" s="30">
        <f t="shared" si="0"/>
        <v>350</v>
      </c>
    </row>
    <row r="74" spans="1:4" ht="18" x14ac:dyDescent="0.35">
      <c r="A74" s="27">
        <v>69</v>
      </c>
      <c r="B74" s="28" t="s">
        <v>371</v>
      </c>
      <c r="C74" s="30">
        <v>343.97</v>
      </c>
      <c r="D74" s="30">
        <f t="shared" si="0"/>
        <v>23733.93</v>
      </c>
    </row>
    <row r="75" spans="1:4" ht="18" x14ac:dyDescent="0.35">
      <c r="A75" s="27">
        <v>30</v>
      </c>
      <c r="B75" s="28" t="s">
        <v>85</v>
      </c>
      <c r="C75" s="30">
        <v>271.39999999999998</v>
      </c>
      <c r="D75" s="30">
        <f t="shared" si="0"/>
        <v>8141.9999999999991</v>
      </c>
    </row>
    <row r="76" spans="1:4" ht="18" x14ac:dyDescent="0.35">
      <c r="A76" s="27">
        <v>44</v>
      </c>
      <c r="B76" s="28" t="s">
        <v>86</v>
      </c>
      <c r="C76" s="30">
        <v>129.80000000000001</v>
      </c>
      <c r="D76" s="30">
        <f t="shared" si="0"/>
        <v>5711.2000000000007</v>
      </c>
    </row>
    <row r="77" spans="1:4" ht="18" x14ac:dyDescent="0.35">
      <c r="A77" s="27">
        <v>10</v>
      </c>
      <c r="B77" s="28" t="s">
        <v>87</v>
      </c>
      <c r="C77" s="30">
        <v>295</v>
      </c>
      <c r="D77" s="30">
        <f t="shared" si="0"/>
        <v>2950</v>
      </c>
    </row>
    <row r="78" spans="1:4" ht="18" x14ac:dyDescent="0.35">
      <c r="A78" s="27">
        <v>7</v>
      </c>
      <c r="B78" s="28" t="s">
        <v>88</v>
      </c>
      <c r="C78" s="30">
        <v>1652</v>
      </c>
      <c r="D78" s="30">
        <f t="shared" si="0"/>
        <v>11564</v>
      </c>
    </row>
    <row r="79" spans="1:4" ht="18" x14ac:dyDescent="0.35">
      <c r="A79" s="27">
        <v>10</v>
      </c>
      <c r="B79" s="28" t="s">
        <v>89</v>
      </c>
      <c r="C79" s="30">
        <v>4012</v>
      </c>
      <c r="D79" s="30">
        <f t="shared" si="0"/>
        <v>40120</v>
      </c>
    </row>
    <row r="80" spans="1:4" ht="18" x14ac:dyDescent="0.35">
      <c r="A80" s="27">
        <v>76</v>
      </c>
      <c r="B80" s="28" t="s">
        <v>90</v>
      </c>
      <c r="C80" s="30">
        <v>457.25</v>
      </c>
      <c r="D80" s="30">
        <f t="shared" si="0"/>
        <v>34751</v>
      </c>
    </row>
    <row r="81" spans="1:4" ht="18" x14ac:dyDescent="0.35">
      <c r="A81" s="27">
        <v>30</v>
      </c>
      <c r="B81" s="28" t="s">
        <v>91</v>
      </c>
      <c r="C81" s="30">
        <v>37.17</v>
      </c>
      <c r="D81" s="30">
        <f t="shared" si="0"/>
        <v>1115.1000000000001</v>
      </c>
    </row>
    <row r="82" spans="1:4" ht="18" x14ac:dyDescent="0.35">
      <c r="A82" s="27">
        <v>95</v>
      </c>
      <c r="B82" s="28" t="s">
        <v>92</v>
      </c>
      <c r="C82" s="30">
        <v>41.3</v>
      </c>
      <c r="D82" s="30">
        <f t="shared" si="0"/>
        <v>3923.4999999999995</v>
      </c>
    </row>
    <row r="83" spans="1:4" ht="18" x14ac:dyDescent="0.35">
      <c r="A83" s="27">
        <v>45</v>
      </c>
      <c r="B83" s="28" t="s">
        <v>93</v>
      </c>
      <c r="C83" s="30">
        <v>18.34</v>
      </c>
      <c r="D83" s="30">
        <f t="shared" si="0"/>
        <v>825.3</v>
      </c>
    </row>
    <row r="84" spans="1:4" ht="18" x14ac:dyDescent="0.35">
      <c r="A84" s="27">
        <v>9</v>
      </c>
      <c r="B84" s="28" t="s">
        <v>94</v>
      </c>
      <c r="C84" s="30">
        <v>41.32</v>
      </c>
      <c r="D84" s="30">
        <f t="shared" si="0"/>
        <v>371.88</v>
      </c>
    </row>
    <row r="85" spans="1:4" ht="18" x14ac:dyDescent="0.35">
      <c r="A85" s="27">
        <v>83</v>
      </c>
      <c r="B85" s="28" t="s">
        <v>95</v>
      </c>
      <c r="C85" s="30">
        <v>236</v>
      </c>
      <c r="D85" s="30">
        <f t="shared" si="0"/>
        <v>19588</v>
      </c>
    </row>
    <row r="86" spans="1:4" ht="18" x14ac:dyDescent="0.35">
      <c r="A86" s="27">
        <v>10</v>
      </c>
      <c r="B86" s="28" t="s">
        <v>96</v>
      </c>
      <c r="C86" s="30">
        <v>624.22</v>
      </c>
      <c r="D86" s="30">
        <f t="shared" si="0"/>
        <v>6242.2000000000007</v>
      </c>
    </row>
    <row r="87" spans="1:4" ht="18" x14ac:dyDescent="0.35">
      <c r="A87" s="27">
        <v>72</v>
      </c>
      <c r="B87" s="28" t="s">
        <v>97</v>
      </c>
      <c r="C87" s="30">
        <v>174.79</v>
      </c>
      <c r="D87" s="30">
        <f t="shared" si="0"/>
        <v>12584.88</v>
      </c>
    </row>
    <row r="88" spans="1:4" ht="18" x14ac:dyDescent="0.35">
      <c r="A88" s="27">
        <v>100</v>
      </c>
      <c r="B88" s="28" t="s">
        <v>98</v>
      </c>
      <c r="C88" s="30">
        <v>12.14</v>
      </c>
      <c r="D88" s="30">
        <f t="shared" si="0"/>
        <v>1214</v>
      </c>
    </row>
    <row r="89" spans="1:4" ht="18" x14ac:dyDescent="0.35">
      <c r="A89" s="27">
        <v>400</v>
      </c>
      <c r="B89" s="28" t="s">
        <v>99</v>
      </c>
      <c r="C89" s="30">
        <v>5.9</v>
      </c>
      <c r="D89" s="30">
        <f t="shared" si="0"/>
        <v>2360</v>
      </c>
    </row>
    <row r="90" spans="1:4" ht="18" x14ac:dyDescent="0.35">
      <c r="A90" s="27">
        <v>254</v>
      </c>
      <c r="B90" s="28" t="s">
        <v>100</v>
      </c>
      <c r="C90" s="30">
        <v>177</v>
      </c>
      <c r="D90" s="30">
        <f t="shared" si="0"/>
        <v>44958</v>
      </c>
    </row>
    <row r="91" spans="1:4" ht="18" x14ac:dyDescent="0.35">
      <c r="A91" s="27">
        <v>4</v>
      </c>
      <c r="B91" s="28" t="s">
        <v>101</v>
      </c>
      <c r="C91" s="30">
        <v>7451.7</v>
      </c>
      <c r="D91" s="30">
        <f t="shared" si="0"/>
        <v>29806.799999999999</v>
      </c>
    </row>
    <row r="92" spans="1:4" ht="18" x14ac:dyDescent="0.35">
      <c r="A92" s="27">
        <v>1</v>
      </c>
      <c r="B92" s="28" t="s">
        <v>102</v>
      </c>
      <c r="C92" s="30">
        <v>278.01</v>
      </c>
      <c r="D92" s="30">
        <f t="shared" si="0"/>
        <v>278.01</v>
      </c>
    </row>
    <row r="93" spans="1:4" ht="18" x14ac:dyDescent="0.35">
      <c r="A93" s="27">
        <v>1</v>
      </c>
      <c r="B93" s="28" t="s">
        <v>103</v>
      </c>
      <c r="C93" s="30">
        <v>1500</v>
      </c>
      <c r="D93" s="30">
        <f t="shared" si="0"/>
        <v>1500</v>
      </c>
    </row>
    <row r="94" spans="1:4" ht="18" x14ac:dyDescent="0.35">
      <c r="A94" s="27">
        <v>10</v>
      </c>
      <c r="B94" s="28" t="s">
        <v>104</v>
      </c>
      <c r="C94" s="30">
        <v>270</v>
      </c>
      <c r="D94" s="30">
        <f t="shared" si="0"/>
        <v>2700</v>
      </c>
    </row>
    <row r="95" spans="1:4" ht="18" x14ac:dyDescent="0.35">
      <c r="A95" s="27">
        <v>15</v>
      </c>
      <c r="B95" s="28" t="s">
        <v>105</v>
      </c>
      <c r="C95" s="30">
        <v>200</v>
      </c>
      <c r="D95" s="30">
        <f t="shared" si="0"/>
        <v>3000</v>
      </c>
    </row>
    <row r="96" spans="1:4" ht="18" x14ac:dyDescent="0.35">
      <c r="A96" s="27">
        <v>1</v>
      </c>
      <c r="B96" s="28" t="s">
        <v>106</v>
      </c>
      <c r="C96" s="30">
        <v>1300</v>
      </c>
      <c r="D96" s="30">
        <f t="shared" si="0"/>
        <v>1300</v>
      </c>
    </row>
    <row r="97" spans="1:4" ht="18" x14ac:dyDescent="0.35">
      <c r="A97" s="27">
        <v>1</v>
      </c>
      <c r="B97" s="28" t="s">
        <v>107</v>
      </c>
      <c r="C97" s="30">
        <v>985</v>
      </c>
      <c r="D97" s="30">
        <f t="shared" si="0"/>
        <v>985</v>
      </c>
    </row>
    <row r="98" spans="1:4" ht="18" x14ac:dyDescent="0.35">
      <c r="A98" s="27">
        <v>4</v>
      </c>
      <c r="B98" s="28" t="s">
        <v>108</v>
      </c>
      <c r="C98" s="29"/>
      <c r="D98" s="30">
        <f t="shared" si="0"/>
        <v>0</v>
      </c>
    </row>
    <row r="99" spans="1:4" ht="18" x14ac:dyDescent="0.35">
      <c r="A99" s="27">
        <v>1</v>
      </c>
      <c r="B99" s="28" t="s">
        <v>109</v>
      </c>
      <c r="C99" s="30">
        <v>228.81</v>
      </c>
      <c r="D99" s="30">
        <f t="shared" si="0"/>
        <v>228.81</v>
      </c>
    </row>
    <row r="100" spans="1:4" ht="18" x14ac:dyDescent="0.35">
      <c r="A100" s="27">
        <v>2</v>
      </c>
      <c r="B100" s="28" t="s">
        <v>110</v>
      </c>
      <c r="C100" s="29"/>
      <c r="D100" s="29">
        <f t="shared" si="0"/>
        <v>0</v>
      </c>
    </row>
    <row r="101" spans="1:4" ht="18" x14ac:dyDescent="0.35">
      <c r="A101" s="27">
        <v>1</v>
      </c>
      <c r="B101" s="28" t="s">
        <v>111</v>
      </c>
      <c r="C101" s="30">
        <v>510</v>
      </c>
      <c r="D101" s="30">
        <f t="shared" si="0"/>
        <v>510</v>
      </c>
    </row>
    <row r="102" spans="1:4" ht="18" x14ac:dyDescent="0.35">
      <c r="A102" s="27">
        <v>1</v>
      </c>
      <c r="B102" s="28" t="s">
        <v>112</v>
      </c>
      <c r="C102" s="29">
        <v>188.08</v>
      </c>
      <c r="D102" s="29">
        <f t="shared" si="0"/>
        <v>188.08</v>
      </c>
    </row>
    <row r="103" spans="1:4" ht="18" x14ac:dyDescent="0.35">
      <c r="A103" s="27">
        <v>1</v>
      </c>
      <c r="B103" s="28" t="s">
        <v>113</v>
      </c>
      <c r="C103" s="30">
        <v>310</v>
      </c>
      <c r="D103" s="30">
        <f t="shared" si="0"/>
        <v>310</v>
      </c>
    </row>
    <row r="104" spans="1:4" ht="18" x14ac:dyDescent="0.35">
      <c r="A104" s="27">
        <v>1</v>
      </c>
      <c r="B104" s="28" t="s">
        <v>114</v>
      </c>
      <c r="C104" s="30">
        <v>56</v>
      </c>
      <c r="D104" s="30">
        <f t="shared" si="0"/>
        <v>56</v>
      </c>
    </row>
    <row r="105" spans="1:4" ht="18" x14ac:dyDescent="0.35">
      <c r="A105" s="27">
        <v>1</v>
      </c>
      <c r="B105" s="28" t="s">
        <v>115</v>
      </c>
      <c r="C105" s="30">
        <v>314</v>
      </c>
      <c r="D105" s="30">
        <f t="shared" si="0"/>
        <v>314</v>
      </c>
    </row>
    <row r="106" spans="1:4" ht="18" x14ac:dyDescent="0.35">
      <c r="A106" s="27">
        <v>1</v>
      </c>
      <c r="B106" s="28" t="s">
        <v>116</v>
      </c>
      <c r="C106" s="30">
        <v>125</v>
      </c>
      <c r="D106" s="30">
        <f t="shared" si="0"/>
        <v>125</v>
      </c>
    </row>
    <row r="107" spans="1:4" ht="18" x14ac:dyDescent="0.35">
      <c r="A107" s="27">
        <v>1</v>
      </c>
      <c r="B107" s="28" t="s">
        <v>117</v>
      </c>
      <c r="C107" s="30">
        <v>148.19999999999999</v>
      </c>
      <c r="D107" s="30">
        <f t="shared" si="0"/>
        <v>148.19999999999999</v>
      </c>
    </row>
    <row r="108" spans="1:4" ht="18" x14ac:dyDescent="0.35">
      <c r="A108" s="27">
        <v>1</v>
      </c>
      <c r="B108" s="28" t="s">
        <v>118</v>
      </c>
      <c r="C108" s="30">
        <v>146.63999999999999</v>
      </c>
      <c r="D108" s="30">
        <f t="shared" si="0"/>
        <v>146.63999999999999</v>
      </c>
    </row>
    <row r="109" spans="1:4" ht="18" x14ac:dyDescent="0.35">
      <c r="A109" s="27">
        <v>1</v>
      </c>
      <c r="B109" s="28" t="s">
        <v>119</v>
      </c>
      <c r="C109" s="30">
        <v>152.13</v>
      </c>
      <c r="D109" s="30">
        <f t="shared" si="0"/>
        <v>152.13</v>
      </c>
    </row>
    <row r="110" spans="1:4" ht="18" x14ac:dyDescent="0.35">
      <c r="A110" s="27">
        <v>1</v>
      </c>
      <c r="B110" s="28" t="s">
        <v>120</v>
      </c>
      <c r="C110" s="30">
        <v>150</v>
      </c>
      <c r="D110" s="30">
        <f t="shared" si="0"/>
        <v>150</v>
      </c>
    </row>
    <row r="111" spans="1:4" ht="18" x14ac:dyDescent="0.35">
      <c r="A111" s="27">
        <v>1</v>
      </c>
      <c r="B111" s="28" t="s">
        <v>121</v>
      </c>
      <c r="C111" s="31">
        <v>4800</v>
      </c>
      <c r="D111" s="30">
        <f t="shared" si="0"/>
        <v>4800</v>
      </c>
    </row>
    <row r="112" spans="1:4" ht="18" x14ac:dyDescent="0.35">
      <c r="A112" s="27">
        <v>1</v>
      </c>
      <c r="B112" s="28" t="s">
        <v>122</v>
      </c>
      <c r="C112" s="30">
        <v>340</v>
      </c>
      <c r="D112" s="30">
        <f t="shared" si="0"/>
        <v>340</v>
      </c>
    </row>
    <row r="113" spans="1:4" ht="18" x14ac:dyDescent="0.35">
      <c r="A113" s="27">
        <v>1</v>
      </c>
      <c r="B113" s="28" t="s">
        <v>123</v>
      </c>
      <c r="C113" s="31">
        <v>3300</v>
      </c>
      <c r="D113" s="30">
        <f t="shared" si="0"/>
        <v>3300</v>
      </c>
    </row>
    <row r="114" spans="1:4" ht="18" x14ac:dyDescent="0.35">
      <c r="A114" s="27">
        <v>1</v>
      </c>
      <c r="B114" s="28" t="s">
        <v>124</v>
      </c>
      <c r="C114" s="31">
        <v>1600</v>
      </c>
      <c r="D114" s="30">
        <f t="shared" si="0"/>
        <v>1600</v>
      </c>
    </row>
    <row r="115" spans="1:4" ht="18" x14ac:dyDescent="0.35">
      <c r="A115" s="27">
        <v>2</v>
      </c>
      <c r="B115" s="28" t="s">
        <v>125</v>
      </c>
      <c r="C115" s="31">
        <v>165.28</v>
      </c>
      <c r="D115" s="29">
        <f t="shared" si="0"/>
        <v>330.56</v>
      </c>
    </row>
    <row r="116" spans="1:4" ht="18" x14ac:dyDescent="0.35">
      <c r="A116" s="27">
        <v>1</v>
      </c>
      <c r="B116" s="28" t="s">
        <v>126</v>
      </c>
      <c r="C116" s="31">
        <v>125</v>
      </c>
      <c r="D116" s="30">
        <f t="shared" ref="D116:D173" si="1">+A116*C116</f>
        <v>125</v>
      </c>
    </row>
    <row r="117" spans="1:4" ht="18" x14ac:dyDescent="0.35">
      <c r="A117" s="27">
        <v>1</v>
      </c>
      <c r="B117" s="28" t="s">
        <v>127</v>
      </c>
      <c r="C117" s="31">
        <v>195.63</v>
      </c>
      <c r="D117" s="29">
        <f t="shared" si="1"/>
        <v>195.63</v>
      </c>
    </row>
    <row r="118" spans="1:4" ht="18" x14ac:dyDescent="0.35">
      <c r="A118" s="27">
        <v>1</v>
      </c>
      <c r="B118" s="28" t="s">
        <v>128</v>
      </c>
      <c r="C118" s="31">
        <v>350</v>
      </c>
      <c r="D118" s="30">
        <f t="shared" si="1"/>
        <v>350</v>
      </c>
    </row>
    <row r="119" spans="1:4" ht="18" x14ac:dyDescent="0.35">
      <c r="A119" s="27">
        <v>1</v>
      </c>
      <c r="B119" s="28" t="s">
        <v>129</v>
      </c>
      <c r="C119" s="31">
        <v>220</v>
      </c>
      <c r="D119" s="30">
        <f t="shared" si="1"/>
        <v>220</v>
      </c>
    </row>
    <row r="120" spans="1:4" ht="18" x14ac:dyDescent="0.35">
      <c r="A120" s="27">
        <v>1</v>
      </c>
      <c r="B120" s="28" t="s">
        <v>130</v>
      </c>
      <c r="C120" s="31">
        <v>98.69</v>
      </c>
      <c r="D120" s="29">
        <f t="shared" si="1"/>
        <v>98.69</v>
      </c>
    </row>
    <row r="121" spans="1:4" ht="18" x14ac:dyDescent="0.35">
      <c r="A121" s="27">
        <v>1</v>
      </c>
      <c r="B121" s="28" t="s">
        <v>131</v>
      </c>
      <c r="C121" s="31">
        <v>165.28</v>
      </c>
      <c r="D121" s="29">
        <f t="shared" si="1"/>
        <v>165.28</v>
      </c>
    </row>
    <row r="122" spans="1:4" ht="18" x14ac:dyDescent="0.35">
      <c r="A122" s="27">
        <v>1</v>
      </c>
      <c r="B122" s="28" t="s">
        <v>132</v>
      </c>
      <c r="C122" s="31">
        <v>586</v>
      </c>
      <c r="D122" s="30">
        <f t="shared" si="1"/>
        <v>586</v>
      </c>
    </row>
    <row r="123" spans="1:4" ht="18" x14ac:dyDescent="0.35">
      <c r="A123" s="27">
        <v>1</v>
      </c>
      <c r="B123" s="28" t="s">
        <v>133</v>
      </c>
      <c r="C123" s="31">
        <v>630</v>
      </c>
      <c r="D123" s="30">
        <f t="shared" si="1"/>
        <v>630</v>
      </c>
    </row>
    <row r="124" spans="1:4" ht="18" x14ac:dyDescent="0.35">
      <c r="A124" s="27">
        <v>1</v>
      </c>
      <c r="B124" s="28" t="s">
        <v>134</v>
      </c>
      <c r="C124" s="31">
        <v>700</v>
      </c>
      <c r="D124" s="30">
        <f t="shared" si="1"/>
        <v>700</v>
      </c>
    </row>
    <row r="125" spans="1:4" ht="18" x14ac:dyDescent="0.35">
      <c r="A125" s="27">
        <v>1</v>
      </c>
      <c r="B125" s="28" t="s">
        <v>135</v>
      </c>
      <c r="C125" s="31">
        <v>1800</v>
      </c>
      <c r="D125" s="30">
        <f t="shared" si="1"/>
        <v>1800</v>
      </c>
    </row>
    <row r="126" spans="1:4" ht="18" x14ac:dyDescent="0.35">
      <c r="A126" s="27">
        <v>1</v>
      </c>
      <c r="B126" s="28" t="s">
        <v>136</v>
      </c>
      <c r="C126" s="31">
        <v>230</v>
      </c>
      <c r="D126" s="30">
        <f t="shared" si="1"/>
        <v>230</v>
      </c>
    </row>
    <row r="127" spans="1:4" ht="18" x14ac:dyDescent="0.35">
      <c r="A127" s="27">
        <v>1</v>
      </c>
      <c r="B127" s="28" t="s">
        <v>137</v>
      </c>
      <c r="C127" s="31">
        <v>8500</v>
      </c>
      <c r="D127" s="30">
        <f t="shared" si="1"/>
        <v>8500</v>
      </c>
    </row>
    <row r="128" spans="1:4" ht="18" x14ac:dyDescent="0.35">
      <c r="A128" s="27">
        <v>1</v>
      </c>
      <c r="B128" s="28" t="s">
        <v>138</v>
      </c>
      <c r="C128" s="31">
        <v>233</v>
      </c>
      <c r="D128" s="30">
        <f t="shared" si="1"/>
        <v>233</v>
      </c>
    </row>
    <row r="129" spans="1:4" ht="18" x14ac:dyDescent="0.35">
      <c r="A129" s="27">
        <v>1</v>
      </c>
      <c r="B129" s="28" t="s">
        <v>139</v>
      </c>
      <c r="C129" s="31">
        <v>3800</v>
      </c>
      <c r="D129" s="30">
        <f t="shared" si="1"/>
        <v>3800</v>
      </c>
    </row>
    <row r="130" spans="1:4" ht="18" x14ac:dyDescent="0.35">
      <c r="A130" s="27">
        <v>1</v>
      </c>
      <c r="B130" s="28" t="s">
        <v>140</v>
      </c>
      <c r="C130" s="31">
        <v>813.92</v>
      </c>
      <c r="D130" s="29">
        <f t="shared" si="1"/>
        <v>813.92</v>
      </c>
    </row>
    <row r="131" spans="1:4" ht="18" x14ac:dyDescent="0.35">
      <c r="A131" s="27">
        <v>1</v>
      </c>
      <c r="B131" s="28" t="s">
        <v>141</v>
      </c>
      <c r="C131" s="31">
        <v>1200</v>
      </c>
      <c r="D131" s="30">
        <f t="shared" si="1"/>
        <v>1200</v>
      </c>
    </row>
    <row r="132" spans="1:4" ht="18" x14ac:dyDescent="0.35">
      <c r="A132" s="27">
        <v>1</v>
      </c>
      <c r="B132" s="28" t="s">
        <v>142</v>
      </c>
      <c r="C132" s="31">
        <v>1770</v>
      </c>
      <c r="D132" s="30">
        <f t="shared" si="1"/>
        <v>1770</v>
      </c>
    </row>
    <row r="133" spans="1:4" ht="18" x14ac:dyDescent="0.35">
      <c r="A133" s="27">
        <v>2</v>
      </c>
      <c r="B133" s="28" t="s">
        <v>143</v>
      </c>
      <c r="C133" s="31">
        <v>3009</v>
      </c>
      <c r="D133" s="30">
        <f t="shared" si="1"/>
        <v>6018</v>
      </c>
    </row>
    <row r="134" spans="1:4" ht="18" x14ac:dyDescent="0.35">
      <c r="A134" s="27">
        <v>4</v>
      </c>
      <c r="B134" s="28" t="s">
        <v>144</v>
      </c>
      <c r="C134" s="31">
        <v>731</v>
      </c>
      <c r="D134" s="30">
        <f t="shared" si="1"/>
        <v>2924</v>
      </c>
    </row>
    <row r="135" spans="1:4" ht="18" x14ac:dyDescent="0.35">
      <c r="A135" s="27">
        <v>9</v>
      </c>
      <c r="B135" s="28" t="s">
        <v>145</v>
      </c>
      <c r="C135" s="31">
        <v>944</v>
      </c>
      <c r="D135" s="30">
        <f t="shared" si="1"/>
        <v>8496</v>
      </c>
    </row>
    <row r="136" spans="1:4" ht="18" x14ac:dyDescent="0.35">
      <c r="A136" s="27">
        <v>1</v>
      </c>
      <c r="B136" s="28" t="s">
        <v>146</v>
      </c>
      <c r="C136" s="31">
        <v>12154</v>
      </c>
      <c r="D136" s="30">
        <f t="shared" si="1"/>
        <v>12154</v>
      </c>
    </row>
    <row r="137" spans="1:4" ht="18" x14ac:dyDescent="0.35">
      <c r="A137" s="27">
        <v>1</v>
      </c>
      <c r="B137" s="28" t="s">
        <v>147</v>
      </c>
      <c r="C137" s="31">
        <v>9912</v>
      </c>
      <c r="D137" s="30">
        <f t="shared" si="1"/>
        <v>9912</v>
      </c>
    </row>
    <row r="138" spans="1:4" ht="18" x14ac:dyDescent="0.35">
      <c r="A138" s="27">
        <v>1</v>
      </c>
      <c r="B138" s="28" t="s">
        <v>148</v>
      </c>
      <c r="C138" s="31">
        <v>8968</v>
      </c>
      <c r="D138" s="30">
        <f t="shared" si="1"/>
        <v>8968</v>
      </c>
    </row>
    <row r="139" spans="1:4" ht="18" x14ac:dyDescent="0.35">
      <c r="A139" s="27">
        <v>1</v>
      </c>
      <c r="B139" s="28" t="s">
        <v>149</v>
      </c>
      <c r="C139" s="31">
        <v>7316</v>
      </c>
      <c r="D139" s="30">
        <f t="shared" si="1"/>
        <v>7316</v>
      </c>
    </row>
    <row r="140" spans="1:4" ht="18" x14ac:dyDescent="0.35">
      <c r="A140" s="27">
        <v>18</v>
      </c>
      <c r="B140" s="28" t="s">
        <v>150</v>
      </c>
      <c r="C140" s="31">
        <v>330.4</v>
      </c>
      <c r="D140" s="30">
        <f t="shared" si="1"/>
        <v>5947.2</v>
      </c>
    </row>
    <row r="141" spans="1:4" ht="18" x14ac:dyDescent="0.35">
      <c r="A141" s="27">
        <v>18</v>
      </c>
      <c r="B141" s="28" t="s">
        <v>151</v>
      </c>
      <c r="C141" s="31">
        <v>424.8</v>
      </c>
      <c r="D141" s="30">
        <f t="shared" si="1"/>
        <v>7646.4000000000005</v>
      </c>
    </row>
    <row r="142" spans="1:4" ht="18" x14ac:dyDescent="0.35">
      <c r="A142" s="27">
        <v>18</v>
      </c>
      <c r="B142" s="28" t="s">
        <v>152</v>
      </c>
      <c r="C142" s="31">
        <v>531</v>
      </c>
      <c r="D142" s="30">
        <f t="shared" si="1"/>
        <v>9558</v>
      </c>
    </row>
    <row r="143" spans="1:4" ht="18" x14ac:dyDescent="0.35">
      <c r="A143" s="27">
        <v>100</v>
      </c>
      <c r="B143" s="28" t="s">
        <v>153</v>
      </c>
      <c r="C143" s="31">
        <v>2.36</v>
      </c>
      <c r="D143" s="30">
        <f t="shared" si="1"/>
        <v>236</v>
      </c>
    </row>
    <row r="144" spans="1:4" ht="18" x14ac:dyDescent="0.35">
      <c r="A144" s="27">
        <v>71</v>
      </c>
      <c r="B144" s="28" t="s">
        <v>154</v>
      </c>
      <c r="C144" s="31">
        <v>2.36</v>
      </c>
      <c r="D144" s="29">
        <f t="shared" si="1"/>
        <v>167.56</v>
      </c>
    </row>
    <row r="145" spans="1:4" ht="18" x14ac:dyDescent="0.35">
      <c r="A145" s="27"/>
      <c r="B145" s="28" t="s">
        <v>155</v>
      </c>
      <c r="C145" s="29"/>
      <c r="D145" s="29">
        <f t="shared" si="1"/>
        <v>0</v>
      </c>
    </row>
    <row r="146" spans="1:4" ht="18" x14ac:dyDescent="0.35">
      <c r="A146" s="27">
        <v>2</v>
      </c>
      <c r="B146" s="28" t="s">
        <v>156</v>
      </c>
      <c r="C146" s="31">
        <v>454</v>
      </c>
      <c r="D146" s="29">
        <f t="shared" si="1"/>
        <v>908</v>
      </c>
    </row>
    <row r="147" spans="1:4" ht="18" x14ac:dyDescent="0.35">
      <c r="A147" s="27">
        <v>1</v>
      </c>
      <c r="B147" s="28" t="s">
        <v>157</v>
      </c>
      <c r="C147" s="31">
        <v>699.99</v>
      </c>
      <c r="D147" s="29">
        <f t="shared" si="1"/>
        <v>699.99</v>
      </c>
    </row>
    <row r="148" spans="1:4" ht="18" x14ac:dyDescent="0.35">
      <c r="A148" s="27">
        <v>1</v>
      </c>
      <c r="B148" s="28" t="s">
        <v>158</v>
      </c>
      <c r="C148" s="31">
        <v>901.79</v>
      </c>
      <c r="D148" s="29">
        <f t="shared" si="1"/>
        <v>901.79</v>
      </c>
    </row>
    <row r="149" spans="1:4" ht="18" x14ac:dyDescent="0.35">
      <c r="A149" s="27">
        <v>1</v>
      </c>
      <c r="B149" s="28" t="s">
        <v>159</v>
      </c>
      <c r="C149" s="31">
        <v>1476</v>
      </c>
      <c r="D149" s="30">
        <f t="shared" si="1"/>
        <v>1476</v>
      </c>
    </row>
    <row r="150" spans="1:4" ht="18" x14ac:dyDescent="0.35">
      <c r="A150" s="27">
        <v>1</v>
      </c>
      <c r="B150" s="28" t="s">
        <v>160</v>
      </c>
      <c r="C150" s="31">
        <v>30680</v>
      </c>
      <c r="D150" s="30">
        <f t="shared" si="1"/>
        <v>30680</v>
      </c>
    </row>
    <row r="151" spans="1:4" ht="18" x14ac:dyDescent="0.35">
      <c r="A151" s="27">
        <v>1</v>
      </c>
      <c r="B151" s="28" t="s">
        <v>161</v>
      </c>
      <c r="C151" s="31">
        <v>3835</v>
      </c>
      <c r="D151" s="30">
        <f t="shared" si="1"/>
        <v>3835</v>
      </c>
    </row>
    <row r="152" spans="1:4" ht="18" x14ac:dyDescent="0.35">
      <c r="A152" s="27">
        <v>1</v>
      </c>
      <c r="B152" s="28" t="s">
        <v>162</v>
      </c>
      <c r="C152" s="31">
        <v>3835</v>
      </c>
      <c r="D152" s="30">
        <f t="shared" si="1"/>
        <v>3835</v>
      </c>
    </row>
    <row r="153" spans="1:4" ht="18" x14ac:dyDescent="0.35">
      <c r="A153" s="27">
        <v>4</v>
      </c>
      <c r="B153" s="28" t="s">
        <v>163</v>
      </c>
      <c r="C153" s="31">
        <v>505.04</v>
      </c>
      <c r="D153" s="30">
        <f t="shared" si="1"/>
        <v>2020.16</v>
      </c>
    </row>
    <row r="154" spans="1:4" ht="18" x14ac:dyDescent="0.35">
      <c r="A154" s="27">
        <v>1</v>
      </c>
      <c r="B154" s="28" t="s">
        <v>164</v>
      </c>
      <c r="C154" s="31">
        <v>455.48</v>
      </c>
      <c r="D154" s="30">
        <f t="shared" si="1"/>
        <v>455.48</v>
      </c>
    </row>
    <row r="155" spans="1:4" ht="18" x14ac:dyDescent="0.35">
      <c r="A155" s="27">
        <v>2</v>
      </c>
      <c r="B155" s="28" t="s">
        <v>165</v>
      </c>
      <c r="C155" s="31">
        <v>870.84</v>
      </c>
      <c r="D155" s="30">
        <f t="shared" si="1"/>
        <v>1741.68</v>
      </c>
    </row>
    <row r="156" spans="1:4" ht="18" x14ac:dyDescent="0.35">
      <c r="A156" s="27">
        <v>1</v>
      </c>
      <c r="B156" s="28" t="s">
        <v>166</v>
      </c>
      <c r="C156" s="31">
        <v>38066.800000000003</v>
      </c>
      <c r="D156" s="30">
        <f t="shared" si="1"/>
        <v>38066.800000000003</v>
      </c>
    </row>
    <row r="157" spans="1:4" ht="18" x14ac:dyDescent="0.35">
      <c r="A157" s="27">
        <v>1</v>
      </c>
      <c r="B157" s="28" t="s">
        <v>167</v>
      </c>
      <c r="C157" s="31">
        <v>11782.3</v>
      </c>
      <c r="D157" s="30">
        <f t="shared" si="1"/>
        <v>11782.3</v>
      </c>
    </row>
    <row r="158" spans="1:4" ht="18" x14ac:dyDescent="0.35">
      <c r="A158" s="27">
        <v>1</v>
      </c>
      <c r="B158" s="28" t="s">
        <v>168</v>
      </c>
      <c r="C158" s="31">
        <v>14411.34</v>
      </c>
      <c r="D158" s="30">
        <f t="shared" si="1"/>
        <v>14411.34</v>
      </c>
    </row>
    <row r="159" spans="1:4" ht="18" x14ac:dyDescent="0.35">
      <c r="A159" s="27">
        <v>15</v>
      </c>
      <c r="B159" s="28" t="s">
        <v>169</v>
      </c>
      <c r="C159" s="31">
        <v>459.02</v>
      </c>
      <c r="D159" s="30">
        <f t="shared" si="1"/>
        <v>6885.2999999999993</v>
      </c>
    </row>
    <row r="160" spans="1:4" ht="18" x14ac:dyDescent="0.35">
      <c r="A160" s="27">
        <v>3</v>
      </c>
      <c r="B160" s="28" t="s">
        <v>170</v>
      </c>
      <c r="C160" s="31">
        <v>2216</v>
      </c>
      <c r="D160" s="30">
        <f t="shared" si="1"/>
        <v>6648</v>
      </c>
    </row>
    <row r="161" spans="1:4" ht="18" x14ac:dyDescent="0.35">
      <c r="A161" s="27">
        <v>3</v>
      </c>
      <c r="B161" s="28" t="s">
        <v>171</v>
      </c>
      <c r="C161" s="31">
        <v>514.48</v>
      </c>
      <c r="D161" s="30">
        <f t="shared" si="1"/>
        <v>1543.44</v>
      </c>
    </row>
    <row r="162" spans="1:4" ht="18" x14ac:dyDescent="0.35">
      <c r="A162" s="27">
        <v>3</v>
      </c>
      <c r="B162" s="28" t="s">
        <v>172</v>
      </c>
      <c r="C162" s="31">
        <v>469.19</v>
      </c>
      <c r="D162" s="30">
        <f t="shared" si="1"/>
        <v>1407.57</v>
      </c>
    </row>
    <row r="163" spans="1:4" ht="18" x14ac:dyDescent="0.35">
      <c r="A163" s="27">
        <v>3</v>
      </c>
      <c r="B163" s="28" t="s">
        <v>173</v>
      </c>
      <c r="C163" s="31">
        <v>1210.68</v>
      </c>
      <c r="D163" s="30">
        <f t="shared" si="1"/>
        <v>3632.04</v>
      </c>
    </row>
    <row r="164" spans="1:4" ht="18" x14ac:dyDescent="0.35">
      <c r="A164" s="27">
        <v>2</v>
      </c>
      <c r="B164" s="28" t="s">
        <v>174</v>
      </c>
      <c r="C164" s="31">
        <v>1050.2</v>
      </c>
      <c r="D164" s="30">
        <f t="shared" si="1"/>
        <v>2100.4</v>
      </c>
    </row>
    <row r="165" spans="1:4" ht="18" x14ac:dyDescent="0.35">
      <c r="A165" s="27">
        <v>2</v>
      </c>
      <c r="B165" s="28" t="s">
        <v>175</v>
      </c>
      <c r="C165" s="31">
        <v>97.94</v>
      </c>
      <c r="D165" s="29">
        <f t="shared" si="1"/>
        <v>195.88</v>
      </c>
    </row>
    <row r="166" spans="1:4" ht="18" x14ac:dyDescent="0.35">
      <c r="A166" s="27">
        <v>3</v>
      </c>
      <c r="B166" s="28" t="s">
        <v>176</v>
      </c>
      <c r="C166" s="31">
        <v>76.7</v>
      </c>
      <c r="D166" s="29">
        <f t="shared" si="1"/>
        <v>230.10000000000002</v>
      </c>
    </row>
    <row r="167" spans="1:4" ht="18" x14ac:dyDescent="0.35">
      <c r="A167" s="27">
        <v>7</v>
      </c>
      <c r="B167" s="28" t="s">
        <v>177</v>
      </c>
      <c r="C167" s="31">
        <v>89.68</v>
      </c>
      <c r="D167" s="29">
        <f t="shared" si="1"/>
        <v>627.76</v>
      </c>
    </row>
    <row r="168" spans="1:4" ht="18" x14ac:dyDescent="0.35">
      <c r="A168" s="27">
        <v>1.5</v>
      </c>
      <c r="B168" s="28" t="s">
        <v>178</v>
      </c>
      <c r="C168" s="31">
        <v>761.1</v>
      </c>
      <c r="D168" s="29">
        <f t="shared" si="1"/>
        <v>1141.6500000000001</v>
      </c>
    </row>
    <row r="169" spans="1:4" ht="18" x14ac:dyDescent="0.35">
      <c r="A169" s="27">
        <v>25</v>
      </c>
      <c r="B169" s="28" t="s">
        <v>179</v>
      </c>
      <c r="C169" s="31">
        <v>44.84</v>
      </c>
      <c r="D169" s="30">
        <f t="shared" si="1"/>
        <v>1121</v>
      </c>
    </row>
    <row r="170" spans="1:4" ht="18" x14ac:dyDescent="0.35">
      <c r="A170" s="27">
        <v>25</v>
      </c>
      <c r="B170" s="28" t="s">
        <v>180</v>
      </c>
      <c r="C170" s="31">
        <v>16.52</v>
      </c>
      <c r="D170" s="30">
        <f t="shared" si="1"/>
        <v>413</v>
      </c>
    </row>
    <row r="171" spans="1:4" ht="18" x14ac:dyDescent="0.35">
      <c r="A171" s="27">
        <v>1</v>
      </c>
      <c r="B171" s="28" t="s">
        <v>181</v>
      </c>
      <c r="C171" s="31">
        <v>699.74</v>
      </c>
      <c r="D171" s="30">
        <f t="shared" si="1"/>
        <v>699.74</v>
      </c>
    </row>
    <row r="172" spans="1:4" ht="18" x14ac:dyDescent="0.35">
      <c r="A172" s="27">
        <v>50</v>
      </c>
      <c r="B172" s="28" t="s">
        <v>182</v>
      </c>
      <c r="C172" s="31">
        <v>20.69</v>
      </c>
      <c r="D172" s="30">
        <f t="shared" si="1"/>
        <v>1034.5</v>
      </c>
    </row>
    <row r="173" spans="1:4" ht="18" x14ac:dyDescent="0.35">
      <c r="A173" s="27">
        <v>24</v>
      </c>
      <c r="B173" s="28" t="s">
        <v>183</v>
      </c>
      <c r="C173" s="31">
        <v>15.34</v>
      </c>
      <c r="D173" s="30">
        <f t="shared" si="1"/>
        <v>368.15999999999997</v>
      </c>
    </row>
    <row r="174" spans="1:4" ht="18" x14ac:dyDescent="0.35">
      <c r="A174" s="27">
        <v>30</v>
      </c>
      <c r="B174" s="28" t="s">
        <v>184</v>
      </c>
      <c r="C174" s="31">
        <v>49.56</v>
      </c>
      <c r="D174" s="30">
        <f t="shared" ref="D174:D234" si="2">+A174*C174</f>
        <v>1486.8000000000002</v>
      </c>
    </row>
    <row r="175" spans="1:4" ht="18" x14ac:dyDescent="0.35">
      <c r="A175" s="27">
        <v>25</v>
      </c>
      <c r="B175" s="28" t="s">
        <v>185</v>
      </c>
      <c r="C175" s="31">
        <v>18.88</v>
      </c>
      <c r="D175" s="30">
        <f t="shared" si="2"/>
        <v>472</v>
      </c>
    </row>
    <row r="176" spans="1:4" ht="18" x14ac:dyDescent="0.35">
      <c r="A176" s="27">
        <v>8</v>
      </c>
      <c r="B176" s="28" t="s">
        <v>186</v>
      </c>
      <c r="C176" s="31">
        <v>279.66000000000003</v>
      </c>
      <c r="D176" s="29">
        <f t="shared" si="2"/>
        <v>2237.2800000000002</v>
      </c>
    </row>
    <row r="177" spans="1:4" ht="18" x14ac:dyDescent="0.35">
      <c r="A177" s="27">
        <v>5</v>
      </c>
      <c r="B177" s="28" t="s">
        <v>187</v>
      </c>
      <c r="C177" s="31">
        <v>649</v>
      </c>
      <c r="D177" s="30">
        <f t="shared" si="2"/>
        <v>3245</v>
      </c>
    </row>
    <row r="178" spans="1:4" ht="18" x14ac:dyDescent="0.35">
      <c r="A178" s="27">
        <v>10</v>
      </c>
      <c r="B178" s="28" t="s">
        <v>188</v>
      </c>
      <c r="C178" s="31">
        <v>59</v>
      </c>
      <c r="D178" s="30">
        <f t="shared" si="2"/>
        <v>590</v>
      </c>
    </row>
    <row r="179" spans="1:4" ht="18" x14ac:dyDescent="0.35">
      <c r="A179" s="27">
        <v>10</v>
      </c>
      <c r="B179" s="28" t="s">
        <v>189</v>
      </c>
      <c r="C179" s="31">
        <v>44.84</v>
      </c>
      <c r="D179" s="30">
        <f t="shared" si="2"/>
        <v>448.40000000000003</v>
      </c>
    </row>
    <row r="180" spans="1:4" ht="18" x14ac:dyDescent="0.35">
      <c r="A180" s="27">
        <v>10</v>
      </c>
      <c r="B180" s="28" t="s">
        <v>190</v>
      </c>
      <c r="C180" s="31">
        <v>189.98</v>
      </c>
      <c r="D180" s="30">
        <f t="shared" si="2"/>
        <v>1899.8</v>
      </c>
    </row>
    <row r="181" spans="1:4" ht="18" x14ac:dyDescent="0.35">
      <c r="A181" s="27">
        <v>20</v>
      </c>
      <c r="B181" s="28" t="s">
        <v>191</v>
      </c>
      <c r="C181" s="31">
        <v>114.46</v>
      </c>
      <c r="D181" s="30">
        <f t="shared" si="2"/>
        <v>2289.1999999999998</v>
      </c>
    </row>
    <row r="182" spans="1:4" ht="18" x14ac:dyDescent="0.35">
      <c r="A182" s="27">
        <v>21</v>
      </c>
      <c r="B182" s="28" t="s">
        <v>192</v>
      </c>
      <c r="C182" s="31">
        <v>20.059999999999999</v>
      </c>
      <c r="D182" s="30">
        <f t="shared" si="2"/>
        <v>421.26</v>
      </c>
    </row>
    <row r="183" spans="1:4" ht="18" x14ac:dyDescent="0.35">
      <c r="A183" s="27">
        <v>25</v>
      </c>
      <c r="B183" s="28" t="s">
        <v>193</v>
      </c>
      <c r="C183" s="31">
        <v>8.26</v>
      </c>
      <c r="D183" s="30">
        <f t="shared" si="2"/>
        <v>206.5</v>
      </c>
    </row>
    <row r="184" spans="1:4" ht="18" x14ac:dyDescent="0.35">
      <c r="A184" s="27">
        <v>24</v>
      </c>
      <c r="B184" s="28" t="s">
        <v>194</v>
      </c>
      <c r="C184" s="29">
        <v>9.44</v>
      </c>
      <c r="D184" s="30">
        <f t="shared" si="2"/>
        <v>226.56</v>
      </c>
    </row>
    <row r="185" spans="1:4" ht="18" x14ac:dyDescent="0.35">
      <c r="A185" s="27">
        <v>10</v>
      </c>
      <c r="B185" s="28" t="s">
        <v>195</v>
      </c>
      <c r="C185" s="29">
        <v>18.88</v>
      </c>
      <c r="D185" s="30">
        <f t="shared" si="2"/>
        <v>188.79999999999998</v>
      </c>
    </row>
    <row r="186" spans="1:4" ht="18" x14ac:dyDescent="0.35">
      <c r="A186" s="27">
        <v>20</v>
      </c>
      <c r="B186" s="28" t="s">
        <v>196</v>
      </c>
      <c r="C186" s="29">
        <v>38.94</v>
      </c>
      <c r="D186" s="30">
        <f t="shared" si="2"/>
        <v>778.8</v>
      </c>
    </row>
    <row r="187" spans="1:4" ht="18" x14ac:dyDescent="0.35">
      <c r="A187" s="27">
        <v>7</v>
      </c>
      <c r="B187" s="28" t="s">
        <v>197</v>
      </c>
      <c r="C187" s="29">
        <v>49.94</v>
      </c>
      <c r="D187" s="30">
        <f t="shared" si="2"/>
        <v>349.58</v>
      </c>
    </row>
    <row r="188" spans="1:4" ht="18" x14ac:dyDescent="0.35">
      <c r="A188" s="27">
        <v>30</v>
      </c>
      <c r="B188" s="28" t="s">
        <v>198</v>
      </c>
      <c r="C188" s="29">
        <v>659.62</v>
      </c>
      <c r="D188" s="30">
        <f t="shared" si="2"/>
        <v>19788.599999999999</v>
      </c>
    </row>
    <row r="189" spans="1:4" ht="18" x14ac:dyDescent="0.35">
      <c r="A189" s="27">
        <v>5</v>
      </c>
      <c r="B189" s="28" t="s">
        <v>199</v>
      </c>
      <c r="C189" s="30">
        <v>1227.2</v>
      </c>
      <c r="D189" s="30">
        <f t="shared" si="2"/>
        <v>6136</v>
      </c>
    </row>
    <row r="190" spans="1:4" ht="18" x14ac:dyDescent="0.35">
      <c r="A190" s="27">
        <v>9</v>
      </c>
      <c r="B190" s="28" t="s">
        <v>200</v>
      </c>
      <c r="C190" s="30">
        <v>425</v>
      </c>
      <c r="D190" s="30">
        <f t="shared" si="2"/>
        <v>3825</v>
      </c>
    </row>
    <row r="191" spans="1:4" ht="18" x14ac:dyDescent="0.35">
      <c r="A191" s="27">
        <v>10</v>
      </c>
      <c r="B191" s="28" t="s">
        <v>201</v>
      </c>
      <c r="C191" s="30">
        <v>350.46</v>
      </c>
      <c r="D191" s="30">
        <f t="shared" si="2"/>
        <v>3504.6</v>
      </c>
    </row>
    <row r="192" spans="1:4" ht="18" x14ac:dyDescent="0.35">
      <c r="A192" s="27">
        <v>70</v>
      </c>
      <c r="B192" s="28" t="s">
        <v>202</v>
      </c>
      <c r="C192" s="30">
        <v>177</v>
      </c>
      <c r="D192" s="30">
        <f t="shared" si="2"/>
        <v>12390</v>
      </c>
    </row>
    <row r="193" spans="1:4" ht="18" x14ac:dyDescent="0.35">
      <c r="A193" s="27">
        <v>19</v>
      </c>
      <c r="B193" s="28" t="s">
        <v>203</v>
      </c>
      <c r="C193" s="30">
        <v>188.8</v>
      </c>
      <c r="D193" s="30">
        <f t="shared" si="2"/>
        <v>3587.2000000000003</v>
      </c>
    </row>
    <row r="194" spans="1:4" ht="18" x14ac:dyDescent="0.35">
      <c r="A194" s="27">
        <v>52</v>
      </c>
      <c r="B194" s="28" t="s">
        <v>204</v>
      </c>
      <c r="C194" s="30">
        <v>68.44</v>
      </c>
      <c r="D194" s="30">
        <f t="shared" si="2"/>
        <v>3558.88</v>
      </c>
    </row>
    <row r="195" spans="1:4" ht="18" x14ac:dyDescent="0.35">
      <c r="A195" s="27">
        <v>27</v>
      </c>
      <c r="B195" s="28" t="s">
        <v>205</v>
      </c>
      <c r="C195" s="30">
        <v>68.44</v>
      </c>
      <c r="D195" s="30">
        <f t="shared" si="2"/>
        <v>1847.8799999999999</v>
      </c>
    </row>
    <row r="196" spans="1:4" ht="18" x14ac:dyDescent="0.35">
      <c r="A196" s="27">
        <v>6</v>
      </c>
      <c r="B196" s="28" t="s">
        <v>206</v>
      </c>
      <c r="C196" s="30"/>
      <c r="D196" s="29">
        <f t="shared" si="2"/>
        <v>0</v>
      </c>
    </row>
    <row r="197" spans="1:4" ht="18" x14ac:dyDescent="0.35">
      <c r="A197" s="27">
        <v>38</v>
      </c>
      <c r="B197" s="28" t="s">
        <v>207</v>
      </c>
      <c r="C197" s="30">
        <v>182.9</v>
      </c>
      <c r="D197" s="30">
        <f t="shared" si="2"/>
        <v>6950.2</v>
      </c>
    </row>
    <row r="198" spans="1:4" ht="18" x14ac:dyDescent="0.35">
      <c r="A198" s="27">
        <v>78</v>
      </c>
      <c r="B198" s="28" t="s">
        <v>208</v>
      </c>
      <c r="C198" s="30">
        <v>140.41999999999999</v>
      </c>
      <c r="D198" s="30">
        <f t="shared" si="2"/>
        <v>10952.759999999998</v>
      </c>
    </row>
    <row r="199" spans="1:4" ht="18" x14ac:dyDescent="0.35">
      <c r="A199" s="27">
        <v>42</v>
      </c>
      <c r="B199" s="28" t="s">
        <v>209</v>
      </c>
      <c r="C199" s="30"/>
      <c r="D199" s="29">
        <f t="shared" si="2"/>
        <v>0</v>
      </c>
    </row>
    <row r="200" spans="1:4" ht="18" x14ac:dyDescent="0.35">
      <c r="A200" s="27">
        <v>15</v>
      </c>
      <c r="B200" s="28" t="s">
        <v>210</v>
      </c>
      <c r="C200" s="30"/>
      <c r="D200" s="29">
        <f t="shared" si="2"/>
        <v>0</v>
      </c>
    </row>
    <row r="201" spans="1:4" ht="18" x14ac:dyDescent="0.35">
      <c r="A201" s="27">
        <f>33+10+11+12</f>
        <v>66</v>
      </c>
      <c r="B201" s="28" t="s">
        <v>211</v>
      </c>
      <c r="C201" s="30">
        <v>168.5</v>
      </c>
      <c r="D201" s="30">
        <f t="shared" si="2"/>
        <v>11121</v>
      </c>
    </row>
    <row r="202" spans="1:4" ht="18" x14ac:dyDescent="0.35">
      <c r="A202" s="32">
        <f>17+7</f>
        <v>24</v>
      </c>
      <c r="B202" s="28" t="s">
        <v>212</v>
      </c>
      <c r="C202" s="30">
        <v>232.14</v>
      </c>
      <c r="D202" s="30">
        <f t="shared" si="2"/>
        <v>5571.36</v>
      </c>
    </row>
    <row r="203" spans="1:4" ht="18" x14ac:dyDescent="0.35">
      <c r="A203" s="27">
        <v>1848</v>
      </c>
      <c r="B203" s="28" t="s">
        <v>213</v>
      </c>
      <c r="C203" s="30"/>
      <c r="D203" s="29">
        <f t="shared" si="2"/>
        <v>0</v>
      </c>
    </row>
    <row r="204" spans="1:4" ht="18" x14ac:dyDescent="0.35">
      <c r="A204" s="33">
        <f>40+24</f>
        <v>64</v>
      </c>
      <c r="B204" s="28" t="s">
        <v>214</v>
      </c>
      <c r="C204" s="30">
        <v>99.12</v>
      </c>
      <c r="D204" s="30">
        <f t="shared" si="2"/>
        <v>6343.68</v>
      </c>
    </row>
    <row r="205" spans="1:4" ht="18" x14ac:dyDescent="0.35">
      <c r="A205" s="33">
        <v>88</v>
      </c>
      <c r="B205" s="28" t="s">
        <v>215</v>
      </c>
      <c r="C205" s="30">
        <v>84.06</v>
      </c>
      <c r="D205" s="30">
        <f t="shared" si="2"/>
        <v>7397.2800000000007</v>
      </c>
    </row>
    <row r="206" spans="1:4" ht="18" x14ac:dyDescent="0.35">
      <c r="A206" s="33">
        <v>6</v>
      </c>
      <c r="B206" s="28" t="s">
        <v>216</v>
      </c>
      <c r="C206" s="30"/>
      <c r="D206" s="29">
        <f t="shared" si="2"/>
        <v>0</v>
      </c>
    </row>
    <row r="207" spans="1:4" ht="18" x14ac:dyDescent="0.35">
      <c r="A207" s="33">
        <v>4</v>
      </c>
      <c r="B207" s="28" t="s">
        <v>217</v>
      </c>
      <c r="C207" s="30"/>
      <c r="D207" s="29">
        <f t="shared" si="2"/>
        <v>0</v>
      </c>
    </row>
    <row r="208" spans="1:4" ht="18" x14ac:dyDescent="0.35">
      <c r="A208" s="33">
        <v>4</v>
      </c>
      <c r="B208" s="28" t="s">
        <v>218</v>
      </c>
      <c r="C208" s="30"/>
      <c r="D208" s="29">
        <f t="shared" si="2"/>
        <v>0</v>
      </c>
    </row>
    <row r="209" spans="1:4" ht="18" x14ac:dyDescent="0.35">
      <c r="A209" s="33">
        <v>79</v>
      </c>
      <c r="B209" s="28" t="s">
        <v>219</v>
      </c>
      <c r="C209" s="30">
        <v>94.4</v>
      </c>
      <c r="D209" s="30">
        <f t="shared" si="2"/>
        <v>7457.6</v>
      </c>
    </row>
    <row r="210" spans="1:4" ht="18" x14ac:dyDescent="0.35">
      <c r="A210" s="33">
        <v>8</v>
      </c>
      <c r="B210" s="28" t="s">
        <v>220</v>
      </c>
      <c r="C210" s="30"/>
      <c r="D210" s="29">
        <f t="shared" si="2"/>
        <v>0</v>
      </c>
    </row>
    <row r="211" spans="1:4" ht="18" x14ac:dyDescent="0.35">
      <c r="A211" s="33">
        <f>208+144+64</f>
        <v>416</v>
      </c>
      <c r="B211" s="28" t="s">
        <v>221</v>
      </c>
      <c r="C211" s="30">
        <v>13.57</v>
      </c>
      <c r="D211" s="30">
        <f t="shared" si="2"/>
        <v>5645.12</v>
      </c>
    </row>
    <row r="212" spans="1:4" ht="18" x14ac:dyDescent="0.35">
      <c r="A212" s="33">
        <v>48</v>
      </c>
      <c r="B212" s="28" t="s">
        <v>222</v>
      </c>
      <c r="C212" s="30"/>
      <c r="D212" s="29">
        <f t="shared" si="2"/>
        <v>0</v>
      </c>
    </row>
    <row r="213" spans="1:4" ht="18" x14ac:dyDescent="0.35">
      <c r="A213" s="33">
        <v>86</v>
      </c>
      <c r="B213" s="28" t="s">
        <v>223</v>
      </c>
      <c r="C213" s="30">
        <v>84.96</v>
      </c>
      <c r="D213" s="30">
        <f t="shared" si="2"/>
        <v>7306.5599999999995</v>
      </c>
    </row>
    <row r="214" spans="1:4" ht="18" x14ac:dyDescent="0.35">
      <c r="A214" s="33">
        <v>12</v>
      </c>
      <c r="B214" s="28" t="s">
        <v>224</v>
      </c>
      <c r="C214" s="30"/>
      <c r="D214" s="29">
        <f t="shared" si="2"/>
        <v>0</v>
      </c>
    </row>
    <row r="215" spans="1:4" ht="18" x14ac:dyDescent="0.35">
      <c r="A215" s="33">
        <v>20</v>
      </c>
      <c r="B215" s="28" t="s">
        <v>225</v>
      </c>
      <c r="C215" s="30"/>
      <c r="D215" s="29">
        <f t="shared" si="2"/>
        <v>0</v>
      </c>
    </row>
    <row r="216" spans="1:4" ht="18" x14ac:dyDescent="0.35">
      <c r="A216" s="33">
        <v>19</v>
      </c>
      <c r="B216" s="28" t="s">
        <v>226</v>
      </c>
      <c r="C216" s="30"/>
      <c r="D216" s="29">
        <f t="shared" si="2"/>
        <v>0</v>
      </c>
    </row>
    <row r="217" spans="1:4" ht="18" x14ac:dyDescent="0.35">
      <c r="A217" s="33">
        <v>8</v>
      </c>
      <c r="B217" s="28" t="s">
        <v>227</v>
      </c>
      <c r="C217" s="30">
        <v>118</v>
      </c>
      <c r="D217" s="29">
        <f t="shared" si="2"/>
        <v>944</v>
      </c>
    </row>
    <row r="218" spans="1:4" ht="18" x14ac:dyDescent="0.35">
      <c r="A218" s="33">
        <v>3</v>
      </c>
      <c r="B218" s="28" t="s">
        <v>228</v>
      </c>
      <c r="C218" s="30"/>
      <c r="D218" s="29">
        <f t="shared" si="2"/>
        <v>0</v>
      </c>
    </row>
    <row r="219" spans="1:4" ht="18" x14ac:dyDescent="0.35">
      <c r="A219" s="33">
        <v>120</v>
      </c>
      <c r="B219" s="28" t="s">
        <v>229</v>
      </c>
      <c r="C219" s="30"/>
      <c r="D219" s="29">
        <f t="shared" si="2"/>
        <v>0</v>
      </c>
    </row>
    <row r="220" spans="1:4" ht="18" x14ac:dyDescent="0.35">
      <c r="A220" s="33">
        <v>2</v>
      </c>
      <c r="B220" s="28" t="s">
        <v>230</v>
      </c>
      <c r="C220" s="30"/>
      <c r="D220" s="29">
        <f t="shared" si="2"/>
        <v>0</v>
      </c>
    </row>
    <row r="221" spans="1:4" ht="18" x14ac:dyDescent="0.35">
      <c r="A221" s="33">
        <v>3</v>
      </c>
      <c r="B221" s="28" t="s">
        <v>231</v>
      </c>
      <c r="C221" s="30"/>
      <c r="D221" s="29">
        <f t="shared" si="2"/>
        <v>0</v>
      </c>
    </row>
    <row r="222" spans="1:4" ht="18" x14ac:dyDescent="0.35">
      <c r="A222" s="33">
        <v>7</v>
      </c>
      <c r="B222" s="28" t="s">
        <v>232</v>
      </c>
      <c r="C222" s="30"/>
      <c r="D222" s="29">
        <f t="shared" si="2"/>
        <v>0</v>
      </c>
    </row>
    <row r="223" spans="1:4" ht="18" x14ac:dyDescent="0.35">
      <c r="A223" s="33">
        <v>6</v>
      </c>
      <c r="B223" s="28" t="s">
        <v>233</v>
      </c>
      <c r="C223" s="30"/>
      <c r="D223" s="29">
        <f t="shared" si="2"/>
        <v>0</v>
      </c>
    </row>
    <row r="224" spans="1:4" ht="18" x14ac:dyDescent="0.35">
      <c r="A224" s="33">
        <v>1</v>
      </c>
      <c r="B224" s="28" t="s">
        <v>234</v>
      </c>
      <c r="C224" s="30"/>
      <c r="D224" s="29">
        <f t="shared" si="2"/>
        <v>0</v>
      </c>
    </row>
    <row r="225" spans="1:4" ht="18" x14ac:dyDescent="0.35">
      <c r="A225" s="33">
        <v>46</v>
      </c>
      <c r="B225" s="28" t="s">
        <v>235</v>
      </c>
      <c r="C225" s="30">
        <v>289.10000000000002</v>
      </c>
      <c r="D225" s="30">
        <f t="shared" si="2"/>
        <v>13298.6</v>
      </c>
    </row>
    <row r="226" spans="1:4" ht="18" x14ac:dyDescent="0.35">
      <c r="A226" s="33">
        <v>60</v>
      </c>
      <c r="B226" s="28" t="s">
        <v>236</v>
      </c>
      <c r="C226" s="30"/>
      <c r="D226" s="29">
        <f t="shared" si="2"/>
        <v>0</v>
      </c>
    </row>
    <row r="227" spans="1:4" ht="18" x14ac:dyDescent="0.35">
      <c r="A227" s="33">
        <v>71</v>
      </c>
      <c r="B227" s="28" t="s">
        <v>237</v>
      </c>
      <c r="C227" s="30"/>
      <c r="D227" s="29">
        <f t="shared" si="2"/>
        <v>0</v>
      </c>
    </row>
    <row r="228" spans="1:4" ht="18" x14ac:dyDescent="0.35">
      <c r="A228" s="33">
        <f>36+36</f>
        <v>72</v>
      </c>
      <c r="B228" s="28" t="s">
        <v>238</v>
      </c>
      <c r="C228" s="34"/>
      <c r="D228" s="29">
        <f t="shared" si="2"/>
        <v>0</v>
      </c>
    </row>
    <row r="229" spans="1:4" ht="18" x14ac:dyDescent="0.35">
      <c r="A229" s="33">
        <v>32</v>
      </c>
      <c r="B229" s="28" t="s">
        <v>239</v>
      </c>
      <c r="C229" s="34"/>
      <c r="D229" s="29">
        <f t="shared" si="2"/>
        <v>0</v>
      </c>
    </row>
    <row r="230" spans="1:4" ht="18" x14ac:dyDescent="0.35">
      <c r="A230" s="33">
        <v>7300</v>
      </c>
      <c r="B230" s="28" t="s">
        <v>240</v>
      </c>
      <c r="C230" s="34"/>
      <c r="D230" s="29">
        <f t="shared" si="2"/>
        <v>0</v>
      </c>
    </row>
    <row r="231" spans="1:4" ht="18" x14ac:dyDescent="0.35">
      <c r="A231" s="33">
        <v>191</v>
      </c>
      <c r="B231" s="28" t="s">
        <v>241</v>
      </c>
      <c r="C231" s="34"/>
      <c r="D231" s="29">
        <f t="shared" si="2"/>
        <v>0</v>
      </c>
    </row>
    <row r="232" spans="1:4" ht="18" x14ac:dyDescent="0.35">
      <c r="A232" s="33">
        <f>180+6</f>
        <v>186</v>
      </c>
      <c r="B232" s="28" t="s">
        <v>242</v>
      </c>
      <c r="C232" s="34"/>
      <c r="D232" s="29">
        <f t="shared" si="2"/>
        <v>0</v>
      </c>
    </row>
    <row r="233" spans="1:4" ht="18" x14ac:dyDescent="0.35">
      <c r="A233" s="33">
        <v>324</v>
      </c>
      <c r="B233" s="28" t="s">
        <v>243</v>
      </c>
      <c r="C233" s="34"/>
      <c r="D233" s="29">
        <f t="shared" si="2"/>
        <v>0</v>
      </c>
    </row>
    <row r="234" spans="1:4" ht="18" x14ac:dyDescent="0.35">
      <c r="A234" s="33">
        <f>401+101+300</f>
        <v>802</v>
      </c>
      <c r="B234" s="28" t="s">
        <v>244</v>
      </c>
      <c r="C234" s="34"/>
      <c r="D234" s="29">
        <f t="shared" si="2"/>
        <v>0</v>
      </c>
    </row>
    <row r="235" spans="1:4" ht="18" x14ac:dyDescent="0.35">
      <c r="A235" s="33">
        <v>10</v>
      </c>
      <c r="B235" s="28" t="s">
        <v>245</v>
      </c>
      <c r="C235" s="34"/>
      <c r="D235" s="29">
        <f t="shared" ref="D235:D295" si="3">+A235*C235</f>
        <v>0</v>
      </c>
    </row>
    <row r="236" spans="1:4" ht="18" x14ac:dyDescent="0.35">
      <c r="A236" s="33">
        <v>36</v>
      </c>
      <c r="B236" s="28" t="s">
        <v>246</v>
      </c>
      <c r="C236" s="30">
        <v>43.66</v>
      </c>
      <c r="D236" s="30">
        <f t="shared" si="3"/>
        <v>1571.7599999999998</v>
      </c>
    </row>
    <row r="237" spans="1:4" ht="18" x14ac:dyDescent="0.35">
      <c r="A237" s="33">
        <v>24</v>
      </c>
      <c r="B237" s="28" t="s">
        <v>247</v>
      </c>
      <c r="C237" s="34"/>
      <c r="D237" s="29">
        <f t="shared" si="3"/>
        <v>0</v>
      </c>
    </row>
    <row r="238" spans="1:4" ht="18" x14ac:dyDescent="0.35">
      <c r="A238" s="33">
        <v>12</v>
      </c>
      <c r="B238" s="28" t="s">
        <v>248</v>
      </c>
      <c r="C238" s="34"/>
      <c r="D238" s="29">
        <f t="shared" si="3"/>
        <v>0</v>
      </c>
    </row>
    <row r="239" spans="1:4" ht="18" x14ac:dyDescent="0.35">
      <c r="A239" s="33">
        <v>11500</v>
      </c>
      <c r="B239" s="28" t="s">
        <v>249</v>
      </c>
      <c r="C239" s="30">
        <v>0.95579999999999998</v>
      </c>
      <c r="D239" s="30">
        <f t="shared" si="3"/>
        <v>10991.699999999999</v>
      </c>
    </row>
    <row r="240" spans="1:4" ht="18" x14ac:dyDescent="0.35">
      <c r="A240" s="33">
        <v>17</v>
      </c>
      <c r="B240" s="28" t="s">
        <v>250</v>
      </c>
      <c r="C240" s="34"/>
      <c r="D240" s="29">
        <f t="shared" si="3"/>
        <v>0</v>
      </c>
    </row>
    <row r="241" spans="1:4" ht="18" x14ac:dyDescent="0.35">
      <c r="A241" s="33">
        <v>20</v>
      </c>
      <c r="B241" s="28" t="s">
        <v>251</v>
      </c>
      <c r="C241" s="30">
        <v>226.85</v>
      </c>
      <c r="D241" s="30">
        <f t="shared" si="3"/>
        <v>4537</v>
      </c>
    </row>
    <row r="242" spans="1:4" ht="18" x14ac:dyDescent="0.35">
      <c r="A242" s="33">
        <v>11</v>
      </c>
      <c r="B242" s="28" t="s">
        <v>252</v>
      </c>
      <c r="C242" s="34"/>
      <c r="D242" s="29">
        <f t="shared" si="3"/>
        <v>0</v>
      </c>
    </row>
    <row r="243" spans="1:4" ht="18" x14ac:dyDescent="0.35">
      <c r="A243" s="33">
        <f>34+50</f>
        <v>84</v>
      </c>
      <c r="B243" s="28" t="s">
        <v>253</v>
      </c>
      <c r="C243" s="34"/>
      <c r="D243" s="29">
        <f t="shared" si="3"/>
        <v>0</v>
      </c>
    </row>
    <row r="244" spans="1:4" ht="18" x14ac:dyDescent="0.35">
      <c r="A244" s="33">
        <v>23</v>
      </c>
      <c r="B244" s="28" t="s">
        <v>254</v>
      </c>
      <c r="C244" s="34"/>
      <c r="D244" s="29">
        <f t="shared" si="3"/>
        <v>0</v>
      </c>
    </row>
    <row r="245" spans="1:4" ht="18" x14ac:dyDescent="0.35">
      <c r="A245" s="33">
        <v>83</v>
      </c>
      <c r="B245" s="28" t="s">
        <v>255</v>
      </c>
      <c r="C245" s="34"/>
      <c r="D245" s="29">
        <f t="shared" si="3"/>
        <v>0</v>
      </c>
    </row>
    <row r="246" spans="1:4" ht="18" x14ac:dyDescent="0.35">
      <c r="A246" s="33">
        <v>23</v>
      </c>
      <c r="B246" s="28" t="s">
        <v>256</v>
      </c>
      <c r="C246" s="34"/>
      <c r="D246" s="29">
        <f t="shared" si="3"/>
        <v>0</v>
      </c>
    </row>
    <row r="247" spans="1:4" ht="18" x14ac:dyDescent="0.35">
      <c r="A247" s="33">
        <v>6</v>
      </c>
      <c r="B247" s="28" t="s">
        <v>257</v>
      </c>
      <c r="C247" s="30">
        <v>190.5</v>
      </c>
      <c r="D247" s="30">
        <f t="shared" si="3"/>
        <v>1143</v>
      </c>
    </row>
    <row r="248" spans="1:4" ht="18" x14ac:dyDescent="0.35">
      <c r="A248" s="33">
        <v>60</v>
      </c>
      <c r="B248" s="28" t="s">
        <v>258</v>
      </c>
      <c r="C248" s="34"/>
      <c r="D248" s="29">
        <f t="shared" si="3"/>
        <v>0</v>
      </c>
    </row>
    <row r="249" spans="1:4" ht="18" x14ac:dyDescent="0.35">
      <c r="A249" s="33">
        <v>61</v>
      </c>
      <c r="B249" s="28" t="s">
        <v>259</v>
      </c>
      <c r="C249" s="34"/>
      <c r="D249" s="29">
        <f t="shared" si="3"/>
        <v>0</v>
      </c>
    </row>
    <row r="250" spans="1:4" ht="18" x14ac:dyDescent="0.35">
      <c r="A250" s="33">
        <f>144+160</f>
        <v>304</v>
      </c>
      <c r="B250" s="28" t="s">
        <v>260</v>
      </c>
      <c r="C250" s="34"/>
      <c r="D250" s="29">
        <f t="shared" si="3"/>
        <v>0</v>
      </c>
    </row>
    <row r="251" spans="1:4" ht="18" x14ac:dyDescent="0.35">
      <c r="A251" s="33">
        <v>2600</v>
      </c>
      <c r="B251" s="28" t="s">
        <v>261</v>
      </c>
      <c r="C251" s="34"/>
      <c r="D251" s="29">
        <f t="shared" si="3"/>
        <v>0</v>
      </c>
    </row>
    <row r="252" spans="1:4" ht="18" x14ac:dyDescent="0.35">
      <c r="A252" s="33">
        <v>55</v>
      </c>
      <c r="B252" s="28" t="s">
        <v>262</v>
      </c>
      <c r="C252" s="34"/>
      <c r="D252" s="29">
        <f t="shared" si="3"/>
        <v>0</v>
      </c>
    </row>
    <row r="253" spans="1:4" ht="18" x14ac:dyDescent="0.35">
      <c r="A253" s="33">
        <v>11</v>
      </c>
      <c r="B253" s="28" t="s">
        <v>263</v>
      </c>
      <c r="C253" s="34"/>
      <c r="D253" s="29">
        <f t="shared" si="3"/>
        <v>0</v>
      </c>
    </row>
    <row r="254" spans="1:4" ht="18" x14ac:dyDescent="0.35">
      <c r="A254" s="33">
        <v>950</v>
      </c>
      <c r="B254" s="28" t="s">
        <v>264</v>
      </c>
      <c r="C254" s="34"/>
      <c r="D254" s="29">
        <f t="shared" si="3"/>
        <v>0</v>
      </c>
    </row>
    <row r="255" spans="1:4" ht="18" x14ac:dyDescent="0.35">
      <c r="A255" s="33">
        <v>1000</v>
      </c>
      <c r="B255" s="28" t="s">
        <v>265</v>
      </c>
      <c r="C255" s="34"/>
      <c r="D255" s="29">
        <f t="shared" si="3"/>
        <v>0</v>
      </c>
    </row>
    <row r="256" spans="1:4" ht="18" x14ac:dyDescent="0.35">
      <c r="A256" s="33">
        <v>295</v>
      </c>
      <c r="B256" s="28" t="s">
        <v>266</v>
      </c>
      <c r="C256" s="34"/>
      <c r="D256" s="29">
        <f t="shared" si="3"/>
        <v>0</v>
      </c>
    </row>
    <row r="257" spans="1:4" ht="18" x14ac:dyDescent="0.35">
      <c r="A257" s="33">
        <v>13</v>
      </c>
      <c r="B257" s="28" t="s">
        <v>267</v>
      </c>
      <c r="C257" s="34"/>
      <c r="D257" s="29">
        <f t="shared" si="3"/>
        <v>0</v>
      </c>
    </row>
    <row r="258" spans="1:4" ht="18" x14ac:dyDescent="0.35">
      <c r="A258" s="33">
        <v>48</v>
      </c>
      <c r="B258" s="28" t="s">
        <v>268</v>
      </c>
      <c r="C258" s="34"/>
      <c r="D258" s="29">
        <f t="shared" si="3"/>
        <v>0</v>
      </c>
    </row>
    <row r="259" spans="1:4" ht="18" x14ac:dyDescent="0.35">
      <c r="A259" s="33">
        <v>35</v>
      </c>
      <c r="B259" s="28" t="s">
        <v>269</v>
      </c>
      <c r="C259" s="34"/>
      <c r="D259" s="29">
        <f t="shared" si="3"/>
        <v>0</v>
      </c>
    </row>
    <row r="260" spans="1:4" ht="18" x14ac:dyDescent="0.35">
      <c r="A260" s="33">
        <v>22</v>
      </c>
      <c r="B260" s="28" t="s">
        <v>270</v>
      </c>
      <c r="C260" s="34"/>
      <c r="D260" s="29">
        <f t="shared" si="3"/>
        <v>0</v>
      </c>
    </row>
    <row r="261" spans="1:4" ht="18" x14ac:dyDescent="0.35">
      <c r="A261" s="33">
        <f>150+113+120+200+200</f>
        <v>783</v>
      </c>
      <c r="B261" s="28" t="s">
        <v>271</v>
      </c>
      <c r="C261" s="30">
        <v>162.4</v>
      </c>
      <c r="D261" s="30">
        <f t="shared" si="3"/>
        <v>127159.20000000001</v>
      </c>
    </row>
    <row r="262" spans="1:4" ht="18" x14ac:dyDescent="0.35">
      <c r="A262" s="33">
        <f>114+30</f>
        <v>144</v>
      </c>
      <c r="B262" s="28" t="s">
        <v>272</v>
      </c>
      <c r="C262" s="30">
        <v>216.16</v>
      </c>
      <c r="D262" s="30">
        <f t="shared" si="3"/>
        <v>31127.040000000001</v>
      </c>
    </row>
    <row r="263" spans="1:4" ht="18" x14ac:dyDescent="0.35">
      <c r="A263" s="33">
        <v>44</v>
      </c>
      <c r="B263" s="28" t="s">
        <v>273</v>
      </c>
      <c r="C263" s="34"/>
      <c r="D263" s="29">
        <f t="shared" si="3"/>
        <v>0</v>
      </c>
    </row>
    <row r="264" spans="1:4" ht="18" x14ac:dyDescent="0.35">
      <c r="A264" s="33">
        <v>24</v>
      </c>
      <c r="B264" s="28" t="s">
        <v>274</v>
      </c>
      <c r="C264" s="30">
        <v>230</v>
      </c>
      <c r="D264" s="30">
        <f t="shared" si="3"/>
        <v>5520</v>
      </c>
    </row>
    <row r="265" spans="1:4" ht="18" x14ac:dyDescent="0.35">
      <c r="A265" s="33">
        <v>36</v>
      </c>
      <c r="B265" s="28" t="s">
        <v>275</v>
      </c>
      <c r="C265" s="34"/>
      <c r="D265" s="29">
        <f t="shared" si="3"/>
        <v>0</v>
      </c>
    </row>
    <row r="266" spans="1:4" ht="18" x14ac:dyDescent="0.35">
      <c r="A266" s="33">
        <v>24</v>
      </c>
      <c r="B266" s="28" t="s">
        <v>276</v>
      </c>
      <c r="C266" s="34"/>
      <c r="D266" s="29">
        <f t="shared" si="3"/>
        <v>0</v>
      </c>
    </row>
    <row r="267" spans="1:4" ht="18" x14ac:dyDescent="0.35">
      <c r="A267" s="33">
        <v>39</v>
      </c>
      <c r="B267" s="28" t="s">
        <v>277</v>
      </c>
      <c r="C267" s="34"/>
      <c r="D267" s="29">
        <f t="shared" si="3"/>
        <v>0</v>
      </c>
    </row>
    <row r="268" spans="1:4" ht="18" x14ac:dyDescent="0.35">
      <c r="A268" s="33">
        <f>110+66+96</f>
        <v>272</v>
      </c>
      <c r="B268" s="28" t="s">
        <v>278</v>
      </c>
      <c r="C268" s="34"/>
      <c r="D268" s="29">
        <f t="shared" si="3"/>
        <v>0</v>
      </c>
    </row>
    <row r="269" spans="1:4" ht="18" x14ac:dyDescent="0.35">
      <c r="A269" s="33">
        <v>51</v>
      </c>
      <c r="B269" s="28" t="s">
        <v>279</v>
      </c>
      <c r="C269" s="34"/>
      <c r="D269" s="29">
        <f t="shared" si="3"/>
        <v>0</v>
      </c>
    </row>
    <row r="270" spans="1:4" ht="18" x14ac:dyDescent="0.35">
      <c r="A270" s="33">
        <v>52</v>
      </c>
      <c r="B270" s="28" t="s">
        <v>280</v>
      </c>
      <c r="C270" s="34"/>
      <c r="D270" s="29">
        <f t="shared" si="3"/>
        <v>0</v>
      </c>
    </row>
    <row r="271" spans="1:4" ht="18" x14ac:dyDescent="0.35">
      <c r="A271" s="33">
        <v>33</v>
      </c>
      <c r="B271" s="28" t="s">
        <v>281</v>
      </c>
      <c r="C271" s="34"/>
      <c r="D271" s="29">
        <f t="shared" si="3"/>
        <v>0</v>
      </c>
    </row>
    <row r="272" spans="1:4" ht="18" x14ac:dyDescent="0.35">
      <c r="A272" s="33">
        <f>63+50</f>
        <v>113</v>
      </c>
      <c r="B272" s="28" t="s">
        <v>282</v>
      </c>
      <c r="C272" s="30">
        <v>55</v>
      </c>
      <c r="D272" s="30">
        <f t="shared" si="3"/>
        <v>6215</v>
      </c>
    </row>
    <row r="273" spans="1:4" ht="18" x14ac:dyDescent="0.35">
      <c r="A273" s="33">
        <f>107+57</f>
        <v>164</v>
      </c>
      <c r="B273" s="28" t="s">
        <v>283</v>
      </c>
      <c r="C273" s="30">
        <v>25</v>
      </c>
      <c r="D273" s="30">
        <f t="shared" si="3"/>
        <v>4100</v>
      </c>
    </row>
    <row r="274" spans="1:4" ht="18" x14ac:dyDescent="0.35">
      <c r="A274" s="33">
        <v>90</v>
      </c>
      <c r="B274" s="28" t="s">
        <v>284</v>
      </c>
      <c r="D274" s="29">
        <f t="shared" si="3"/>
        <v>0</v>
      </c>
    </row>
    <row r="275" spans="1:4" ht="18" x14ac:dyDescent="0.35">
      <c r="A275" s="33">
        <f>23+297</f>
        <v>320</v>
      </c>
      <c r="B275" s="28" t="s">
        <v>285</v>
      </c>
      <c r="D275" s="29">
        <f t="shared" si="3"/>
        <v>0</v>
      </c>
    </row>
    <row r="276" spans="1:4" ht="18" x14ac:dyDescent="0.35">
      <c r="A276" s="33">
        <v>69</v>
      </c>
      <c r="B276" s="28" t="s">
        <v>286</v>
      </c>
      <c r="D276" s="29">
        <f t="shared" si="3"/>
        <v>0</v>
      </c>
    </row>
    <row r="277" spans="1:4" ht="18" x14ac:dyDescent="0.35">
      <c r="A277" s="33">
        <v>13</v>
      </c>
      <c r="B277" s="28" t="s">
        <v>287</v>
      </c>
      <c r="D277" s="29">
        <f t="shared" si="3"/>
        <v>0</v>
      </c>
    </row>
    <row r="278" spans="1:4" ht="18" x14ac:dyDescent="0.35">
      <c r="A278" s="33">
        <v>31</v>
      </c>
      <c r="B278" s="28" t="s">
        <v>288</v>
      </c>
      <c r="D278" s="29">
        <f t="shared" si="3"/>
        <v>0</v>
      </c>
    </row>
    <row r="279" spans="1:4" ht="18" x14ac:dyDescent="0.35">
      <c r="A279" s="33">
        <f>68+60</f>
        <v>128</v>
      </c>
      <c r="B279" s="28" t="s">
        <v>289</v>
      </c>
      <c r="C279">
        <v>3.87</v>
      </c>
      <c r="D279" s="29">
        <f t="shared" si="3"/>
        <v>495.36</v>
      </c>
    </row>
    <row r="280" spans="1:4" ht="18" x14ac:dyDescent="0.35">
      <c r="A280" s="33">
        <f>84+96+24</f>
        <v>204</v>
      </c>
      <c r="B280" s="28" t="s">
        <v>290</v>
      </c>
      <c r="D280" s="29">
        <f t="shared" si="3"/>
        <v>0</v>
      </c>
    </row>
    <row r="281" spans="1:4" ht="18" x14ac:dyDescent="0.35">
      <c r="A281" s="33">
        <f>48+18</f>
        <v>66</v>
      </c>
      <c r="B281" s="28" t="s">
        <v>291</v>
      </c>
      <c r="D281" s="29">
        <f t="shared" si="3"/>
        <v>0</v>
      </c>
    </row>
    <row r="282" spans="1:4" ht="18" x14ac:dyDescent="0.35">
      <c r="A282" s="33">
        <v>39</v>
      </c>
      <c r="B282" s="28" t="s">
        <v>292</v>
      </c>
      <c r="C282" s="29">
        <v>3.33</v>
      </c>
      <c r="D282" s="29">
        <f t="shared" si="3"/>
        <v>129.87</v>
      </c>
    </row>
    <row r="283" spans="1:4" ht="18" x14ac:dyDescent="0.35">
      <c r="A283" s="33">
        <f>65+12+48</f>
        <v>125</v>
      </c>
      <c r="B283" s="28" t="s">
        <v>293</v>
      </c>
      <c r="D283" s="29">
        <f t="shared" si="3"/>
        <v>0</v>
      </c>
    </row>
    <row r="284" spans="1:4" ht="18" x14ac:dyDescent="0.35">
      <c r="A284" s="33">
        <f>17+36+60</f>
        <v>113</v>
      </c>
      <c r="B284" s="28" t="s">
        <v>294</v>
      </c>
      <c r="D284" s="29">
        <f t="shared" si="3"/>
        <v>0</v>
      </c>
    </row>
    <row r="285" spans="1:4" ht="18" x14ac:dyDescent="0.35">
      <c r="A285" s="33">
        <v>25</v>
      </c>
      <c r="B285" s="28" t="s">
        <v>295</v>
      </c>
      <c r="D285" s="29">
        <f t="shared" si="3"/>
        <v>0</v>
      </c>
    </row>
    <row r="286" spans="1:4" ht="18" x14ac:dyDescent="0.35">
      <c r="A286" s="33">
        <v>8</v>
      </c>
      <c r="B286" s="28" t="s">
        <v>296</v>
      </c>
      <c r="D286" s="29">
        <f t="shared" si="3"/>
        <v>0</v>
      </c>
    </row>
    <row r="287" spans="1:4" ht="18" x14ac:dyDescent="0.35">
      <c r="A287" s="33">
        <f>39+192+8</f>
        <v>239</v>
      </c>
      <c r="B287" s="28" t="s">
        <v>297</v>
      </c>
      <c r="D287" s="29">
        <f t="shared" si="3"/>
        <v>0</v>
      </c>
    </row>
    <row r="288" spans="1:4" ht="18" x14ac:dyDescent="0.35">
      <c r="A288" s="33">
        <f>33+36</f>
        <v>69</v>
      </c>
      <c r="B288" s="28" t="s">
        <v>298</v>
      </c>
      <c r="D288" s="29">
        <f t="shared" si="3"/>
        <v>0</v>
      </c>
    </row>
    <row r="289" spans="1:4" ht="18" x14ac:dyDescent="0.35">
      <c r="A289" s="33">
        <f>110+100</f>
        <v>210</v>
      </c>
      <c r="B289" s="28" t="s">
        <v>299</v>
      </c>
      <c r="D289" s="29">
        <f t="shared" si="3"/>
        <v>0</v>
      </c>
    </row>
    <row r="290" spans="1:4" ht="18" x14ac:dyDescent="0.35">
      <c r="A290" s="33">
        <v>42</v>
      </c>
      <c r="B290" s="28" t="s">
        <v>300</v>
      </c>
      <c r="D290" s="29">
        <f t="shared" si="3"/>
        <v>0</v>
      </c>
    </row>
    <row r="291" spans="1:4" ht="18" x14ac:dyDescent="0.35">
      <c r="A291" s="33">
        <v>5</v>
      </c>
      <c r="B291" s="28" t="s">
        <v>301</v>
      </c>
      <c r="D291" s="29">
        <f t="shared" si="3"/>
        <v>0</v>
      </c>
    </row>
    <row r="292" spans="1:4" ht="18" x14ac:dyDescent="0.35">
      <c r="A292" s="33">
        <f>18+9</f>
        <v>27</v>
      </c>
      <c r="B292" s="28" t="s">
        <v>302</v>
      </c>
      <c r="D292" s="29">
        <f t="shared" si="3"/>
        <v>0</v>
      </c>
    </row>
    <row r="293" spans="1:4" ht="18" x14ac:dyDescent="0.35">
      <c r="A293" s="33">
        <v>49</v>
      </c>
      <c r="B293" s="28" t="s">
        <v>303</v>
      </c>
      <c r="D293" s="29">
        <f t="shared" si="3"/>
        <v>0</v>
      </c>
    </row>
    <row r="294" spans="1:4" ht="18" x14ac:dyDescent="0.35">
      <c r="A294" s="33">
        <v>4</v>
      </c>
      <c r="B294" s="28" t="s">
        <v>304</v>
      </c>
      <c r="D294" s="29">
        <f t="shared" si="3"/>
        <v>0</v>
      </c>
    </row>
    <row r="295" spans="1:4" ht="18" x14ac:dyDescent="0.35">
      <c r="A295" s="33">
        <v>5</v>
      </c>
      <c r="B295" s="28" t="s">
        <v>305</v>
      </c>
      <c r="D295" s="29">
        <f t="shared" si="3"/>
        <v>0</v>
      </c>
    </row>
    <row r="296" spans="1:4" ht="18" x14ac:dyDescent="0.35">
      <c r="A296" s="33">
        <f>96+35</f>
        <v>131</v>
      </c>
      <c r="B296" s="28" t="s">
        <v>306</v>
      </c>
      <c r="D296" s="29">
        <f t="shared" ref="D296:D356" si="4">+A296*C296</f>
        <v>0</v>
      </c>
    </row>
    <row r="297" spans="1:4" ht="18" x14ac:dyDescent="0.35">
      <c r="A297" s="33">
        <f>17+14+15</f>
        <v>46</v>
      </c>
      <c r="B297" s="28" t="s">
        <v>307</v>
      </c>
      <c r="D297" s="29">
        <f t="shared" si="4"/>
        <v>0</v>
      </c>
    </row>
    <row r="298" spans="1:4" ht="18" x14ac:dyDescent="0.35">
      <c r="A298" s="33">
        <v>24</v>
      </c>
      <c r="B298" s="28" t="s">
        <v>308</v>
      </c>
      <c r="D298" s="29">
        <f t="shared" si="4"/>
        <v>0</v>
      </c>
    </row>
    <row r="299" spans="1:4" ht="18" x14ac:dyDescent="0.35">
      <c r="A299" s="33">
        <v>7</v>
      </c>
      <c r="B299" s="28" t="s">
        <v>309</v>
      </c>
      <c r="D299" s="29">
        <f t="shared" si="4"/>
        <v>0</v>
      </c>
    </row>
    <row r="300" spans="1:4" ht="18" x14ac:dyDescent="0.35">
      <c r="A300" s="33">
        <f>24+5+64</f>
        <v>93</v>
      </c>
      <c r="B300" s="28" t="s">
        <v>310</v>
      </c>
      <c r="D300" s="29">
        <f t="shared" si="4"/>
        <v>0</v>
      </c>
    </row>
    <row r="301" spans="1:4" ht="18" x14ac:dyDescent="0.35">
      <c r="A301" s="33">
        <v>1000</v>
      </c>
      <c r="B301" s="28" t="s">
        <v>311</v>
      </c>
      <c r="D301" s="29">
        <f t="shared" si="4"/>
        <v>0</v>
      </c>
    </row>
    <row r="302" spans="1:4" ht="18" x14ac:dyDescent="0.35">
      <c r="A302" s="33">
        <v>150</v>
      </c>
      <c r="B302" s="28" t="s">
        <v>312</v>
      </c>
      <c r="D302" s="29">
        <f t="shared" si="4"/>
        <v>0</v>
      </c>
    </row>
    <row r="303" spans="1:4" ht="18" x14ac:dyDescent="0.35">
      <c r="A303" s="33">
        <v>61</v>
      </c>
      <c r="B303" s="28" t="s">
        <v>313</v>
      </c>
      <c r="D303" s="29">
        <f t="shared" si="4"/>
        <v>0</v>
      </c>
    </row>
    <row r="304" spans="1:4" ht="18" x14ac:dyDescent="0.35">
      <c r="A304" s="33">
        <v>49</v>
      </c>
      <c r="B304" s="28" t="s">
        <v>314</v>
      </c>
      <c r="D304" s="29">
        <f t="shared" si="4"/>
        <v>0</v>
      </c>
    </row>
    <row r="305" spans="1:6" ht="18" x14ac:dyDescent="0.35">
      <c r="A305" s="33">
        <v>4</v>
      </c>
      <c r="B305" s="28" t="s">
        <v>315</v>
      </c>
      <c r="D305" s="29">
        <f t="shared" si="4"/>
        <v>0</v>
      </c>
    </row>
    <row r="306" spans="1:6" ht="18" x14ac:dyDescent="0.35">
      <c r="A306" s="33">
        <v>108</v>
      </c>
      <c r="B306" s="28" t="s">
        <v>316</v>
      </c>
      <c r="D306" s="29">
        <f t="shared" si="4"/>
        <v>0</v>
      </c>
    </row>
    <row r="307" spans="1:6" ht="18" x14ac:dyDescent="0.35">
      <c r="A307" s="33">
        <v>36</v>
      </c>
      <c r="B307" s="28" t="s">
        <v>317</v>
      </c>
      <c r="D307" s="29">
        <f t="shared" si="4"/>
        <v>0</v>
      </c>
    </row>
    <row r="308" spans="1:6" ht="18" x14ac:dyDescent="0.35">
      <c r="A308" s="33">
        <v>10</v>
      </c>
      <c r="B308" s="28" t="s">
        <v>300</v>
      </c>
      <c r="D308" s="29">
        <f t="shared" si="4"/>
        <v>0</v>
      </c>
    </row>
    <row r="309" spans="1:6" ht="18" x14ac:dyDescent="0.35">
      <c r="A309" s="33">
        <v>21</v>
      </c>
      <c r="B309" s="28" t="s">
        <v>318</v>
      </c>
      <c r="D309" s="29">
        <f t="shared" si="4"/>
        <v>0</v>
      </c>
    </row>
    <row r="310" spans="1:6" ht="18" x14ac:dyDescent="0.35">
      <c r="A310" s="33">
        <v>264</v>
      </c>
      <c r="B310" s="28" t="s">
        <v>319</v>
      </c>
      <c r="D310" s="29">
        <f t="shared" si="4"/>
        <v>0</v>
      </c>
    </row>
    <row r="311" spans="1:6" ht="18" x14ac:dyDescent="0.35">
      <c r="A311" s="33">
        <v>60</v>
      </c>
      <c r="B311" s="28" t="s">
        <v>320</v>
      </c>
      <c r="D311" s="29">
        <f t="shared" si="4"/>
        <v>0</v>
      </c>
    </row>
    <row r="312" spans="1:6" ht="18" x14ac:dyDescent="0.35">
      <c r="A312" s="33">
        <v>20</v>
      </c>
      <c r="B312" s="28" t="s">
        <v>321</v>
      </c>
      <c r="D312" s="29">
        <f t="shared" si="4"/>
        <v>0</v>
      </c>
    </row>
    <row r="313" spans="1:6" ht="18" x14ac:dyDescent="0.35">
      <c r="A313" s="33">
        <v>4</v>
      </c>
      <c r="B313" s="28" t="s">
        <v>322</v>
      </c>
      <c r="D313" s="29">
        <f t="shared" si="4"/>
        <v>0</v>
      </c>
    </row>
    <row r="314" spans="1:6" ht="18" x14ac:dyDescent="0.35">
      <c r="A314" s="33">
        <v>469</v>
      </c>
      <c r="B314" s="28" t="s">
        <v>323</v>
      </c>
      <c r="D314" s="29">
        <f t="shared" si="4"/>
        <v>0</v>
      </c>
    </row>
    <row r="315" spans="1:6" ht="18" x14ac:dyDescent="0.35">
      <c r="A315" s="33">
        <v>3</v>
      </c>
      <c r="B315" s="28" t="s">
        <v>324</v>
      </c>
      <c r="C315" s="30">
        <v>6833.38</v>
      </c>
      <c r="D315" s="30">
        <f t="shared" si="4"/>
        <v>20500.14</v>
      </c>
      <c r="F315" s="28" t="s">
        <v>324</v>
      </c>
    </row>
    <row r="316" spans="1:6" ht="18" x14ac:dyDescent="0.35">
      <c r="A316" s="33">
        <v>13</v>
      </c>
      <c r="B316" s="28" t="s">
        <v>325</v>
      </c>
      <c r="C316" s="30">
        <v>3422</v>
      </c>
      <c r="D316" s="30">
        <f t="shared" si="4"/>
        <v>44486</v>
      </c>
      <c r="F316" s="28" t="s">
        <v>325</v>
      </c>
    </row>
    <row r="317" spans="1:6" ht="18" x14ac:dyDescent="0.35">
      <c r="A317" s="33">
        <v>8</v>
      </c>
      <c r="B317" s="28" t="s">
        <v>326</v>
      </c>
      <c r="D317" s="29">
        <f t="shared" si="4"/>
        <v>0</v>
      </c>
      <c r="F317" s="28" t="s">
        <v>326</v>
      </c>
    </row>
    <row r="318" spans="1:6" ht="18" x14ac:dyDescent="0.35">
      <c r="A318" s="33">
        <v>9</v>
      </c>
      <c r="B318" s="28" t="s">
        <v>327</v>
      </c>
      <c r="C318" s="30">
        <v>3422</v>
      </c>
      <c r="D318" s="30">
        <f t="shared" si="4"/>
        <v>30798</v>
      </c>
      <c r="F318" s="28" t="s">
        <v>327</v>
      </c>
    </row>
    <row r="319" spans="1:6" ht="18" x14ac:dyDescent="0.35">
      <c r="A319" s="33">
        <v>9</v>
      </c>
      <c r="B319" s="28" t="s">
        <v>328</v>
      </c>
      <c r="D319" s="29">
        <f t="shared" si="4"/>
        <v>0</v>
      </c>
      <c r="F319" s="28" t="s">
        <v>328</v>
      </c>
    </row>
    <row r="320" spans="1:6" ht="18" x14ac:dyDescent="0.35">
      <c r="A320" s="33">
        <v>10</v>
      </c>
      <c r="B320" s="28" t="s">
        <v>329</v>
      </c>
      <c r="D320" s="29">
        <f t="shared" si="4"/>
        <v>0</v>
      </c>
      <c r="F320" s="28" t="s">
        <v>329</v>
      </c>
    </row>
    <row r="321" spans="1:6" ht="18" x14ac:dyDescent="0.35">
      <c r="A321" s="33">
        <v>10</v>
      </c>
      <c r="B321" s="28" t="s">
        <v>330</v>
      </c>
      <c r="C321" s="30">
        <v>2242</v>
      </c>
      <c r="D321" s="30">
        <f t="shared" si="4"/>
        <v>22420</v>
      </c>
      <c r="F321" s="28" t="s">
        <v>330</v>
      </c>
    </row>
    <row r="322" spans="1:6" ht="18" x14ac:dyDescent="0.35">
      <c r="A322" s="33">
        <v>5</v>
      </c>
      <c r="B322" s="28" t="s">
        <v>331</v>
      </c>
      <c r="C322" s="30">
        <v>2950</v>
      </c>
      <c r="D322" s="30">
        <f t="shared" si="4"/>
        <v>14750</v>
      </c>
      <c r="F322" s="28" t="s">
        <v>331</v>
      </c>
    </row>
    <row r="323" spans="1:6" ht="18" x14ac:dyDescent="0.35">
      <c r="A323" s="33">
        <v>5</v>
      </c>
      <c r="B323" s="28" t="s">
        <v>332</v>
      </c>
      <c r="C323" s="30">
        <v>1121</v>
      </c>
      <c r="D323" s="30">
        <f t="shared" si="4"/>
        <v>5605</v>
      </c>
      <c r="F323" s="28" t="s">
        <v>332</v>
      </c>
    </row>
    <row r="324" spans="1:6" ht="18" x14ac:dyDescent="0.35">
      <c r="A324" s="33">
        <v>7</v>
      </c>
      <c r="B324" s="28" t="s">
        <v>333</v>
      </c>
      <c r="C324" s="30">
        <v>31.86</v>
      </c>
      <c r="D324" s="30">
        <f t="shared" si="4"/>
        <v>223.01999999999998</v>
      </c>
      <c r="F324" s="28" t="s">
        <v>333</v>
      </c>
    </row>
    <row r="325" spans="1:6" ht="18" x14ac:dyDescent="0.35">
      <c r="A325" s="33">
        <v>7</v>
      </c>
      <c r="B325" s="28" t="s">
        <v>334</v>
      </c>
      <c r="C325" s="30">
        <v>2950</v>
      </c>
      <c r="D325" s="30">
        <f t="shared" si="4"/>
        <v>20650</v>
      </c>
      <c r="F325" s="28" t="s">
        <v>334</v>
      </c>
    </row>
    <row r="326" spans="1:6" ht="18" x14ac:dyDescent="0.35">
      <c r="A326" s="33">
        <v>8</v>
      </c>
      <c r="B326" s="28" t="s">
        <v>335</v>
      </c>
      <c r="C326" s="30">
        <v>2242</v>
      </c>
      <c r="D326" s="30">
        <f t="shared" si="4"/>
        <v>17936</v>
      </c>
      <c r="F326" s="28" t="s">
        <v>335</v>
      </c>
    </row>
    <row r="327" spans="1:6" ht="18" x14ac:dyDescent="0.35">
      <c r="A327" s="33">
        <v>16</v>
      </c>
      <c r="B327" s="28" t="s">
        <v>336</v>
      </c>
      <c r="C327" s="29"/>
      <c r="D327" s="29">
        <f t="shared" si="4"/>
        <v>0</v>
      </c>
      <c r="F327" s="28" t="s">
        <v>336</v>
      </c>
    </row>
    <row r="328" spans="1:6" ht="18" x14ac:dyDescent="0.35">
      <c r="A328" s="33">
        <v>17</v>
      </c>
      <c r="B328" s="28" t="s">
        <v>337</v>
      </c>
      <c r="C328" s="30">
        <v>2242</v>
      </c>
      <c r="D328" s="30">
        <f t="shared" si="4"/>
        <v>38114</v>
      </c>
      <c r="F328" s="28" t="s">
        <v>337</v>
      </c>
    </row>
    <row r="329" spans="1:6" ht="18" x14ac:dyDescent="0.35">
      <c r="A329" s="33">
        <v>5</v>
      </c>
      <c r="B329" s="28" t="s">
        <v>338</v>
      </c>
      <c r="C329" s="30">
        <v>2242</v>
      </c>
      <c r="D329" s="30">
        <f t="shared" si="4"/>
        <v>11210</v>
      </c>
      <c r="F329" s="28" t="s">
        <v>338</v>
      </c>
    </row>
    <row r="330" spans="1:6" ht="18" x14ac:dyDescent="0.35">
      <c r="A330" s="33">
        <v>13</v>
      </c>
      <c r="B330" s="28" t="s">
        <v>339</v>
      </c>
      <c r="C330" s="30">
        <v>6399.68</v>
      </c>
      <c r="D330" s="30">
        <f t="shared" si="4"/>
        <v>83195.839999999997</v>
      </c>
      <c r="F330" s="28" t="s">
        <v>339</v>
      </c>
    </row>
    <row r="331" spans="1:6" ht="18" x14ac:dyDescent="0.35">
      <c r="A331" s="33">
        <v>6</v>
      </c>
      <c r="B331" s="28" t="s">
        <v>340</v>
      </c>
      <c r="C331" s="30">
        <v>5317.08</v>
      </c>
      <c r="D331" s="30">
        <f t="shared" si="4"/>
        <v>31902.48</v>
      </c>
      <c r="F331" s="28" t="s">
        <v>340</v>
      </c>
    </row>
    <row r="332" spans="1:6" ht="18" x14ac:dyDescent="0.35">
      <c r="A332" s="33">
        <v>13</v>
      </c>
      <c r="B332" s="28" t="s">
        <v>341</v>
      </c>
      <c r="C332" s="29"/>
      <c r="D332" s="29">
        <f t="shared" si="4"/>
        <v>0</v>
      </c>
      <c r="F332" s="28" t="s">
        <v>341</v>
      </c>
    </row>
    <row r="333" spans="1:6" ht="18" x14ac:dyDescent="0.35">
      <c r="A333" s="33">
        <v>6</v>
      </c>
      <c r="B333" s="28" t="s">
        <v>342</v>
      </c>
      <c r="C333" s="30">
        <v>2242</v>
      </c>
      <c r="D333" s="29">
        <f t="shared" si="4"/>
        <v>13452</v>
      </c>
      <c r="F333" s="28" t="s">
        <v>342</v>
      </c>
    </row>
    <row r="334" spans="1:6" ht="18" x14ac:dyDescent="0.35">
      <c r="A334" s="33">
        <v>4</v>
      </c>
      <c r="B334" s="28" t="s">
        <v>343</v>
      </c>
      <c r="C334" s="29"/>
      <c r="D334" s="29">
        <f t="shared" si="4"/>
        <v>0</v>
      </c>
      <c r="F334" s="28" t="s">
        <v>343</v>
      </c>
    </row>
    <row r="335" spans="1:6" ht="18" x14ac:dyDescent="0.35">
      <c r="A335" s="33">
        <v>5</v>
      </c>
      <c r="B335" s="28" t="s">
        <v>344</v>
      </c>
      <c r="C335" s="30">
        <v>2968.88</v>
      </c>
      <c r="D335" s="30">
        <f t="shared" si="4"/>
        <v>14844.400000000001</v>
      </c>
      <c r="F335" s="28" t="s">
        <v>344</v>
      </c>
    </row>
    <row r="336" spans="1:6" ht="18" x14ac:dyDescent="0.35">
      <c r="A336" s="33">
        <v>11</v>
      </c>
      <c r="B336" s="28" t="s">
        <v>345</v>
      </c>
      <c r="C336" s="30">
        <v>2242</v>
      </c>
      <c r="D336" s="30">
        <f t="shared" si="4"/>
        <v>24662</v>
      </c>
      <c r="F336" s="28" t="s">
        <v>345</v>
      </c>
    </row>
    <row r="337" spans="1:6" ht="18" x14ac:dyDescent="0.35">
      <c r="A337" s="33">
        <v>4</v>
      </c>
      <c r="B337" s="28" t="s">
        <v>346</v>
      </c>
      <c r="C337" s="30">
        <v>3478.64</v>
      </c>
      <c r="D337" s="30">
        <f t="shared" si="4"/>
        <v>13914.56</v>
      </c>
      <c r="F337" s="28" t="s">
        <v>346</v>
      </c>
    </row>
    <row r="338" spans="1:6" ht="18" x14ac:dyDescent="0.35">
      <c r="A338" s="33">
        <v>5</v>
      </c>
      <c r="B338" s="28" t="s">
        <v>347</v>
      </c>
      <c r="C338" s="29"/>
      <c r="D338" s="29">
        <f t="shared" si="4"/>
        <v>0</v>
      </c>
      <c r="F338" s="28" t="s">
        <v>347</v>
      </c>
    </row>
    <row r="339" spans="1:6" ht="18" x14ac:dyDescent="0.35">
      <c r="A339" s="33">
        <v>12</v>
      </c>
      <c r="B339" s="28" t="s">
        <v>348</v>
      </c>
      <c r="C339" s="29"/>
      <c r="D339" s="29">
        <f t="shared" si="4"/>
        <v>0</v>
      </c>
      <c r="F339" s="28" t="s">
        <v>348</v>
      </c>
    </row>
    <row r="340" spans="1:6" ht="18" x14ac:dyDescent="0.35">
      <c r="A340" s="33">
        <v>10</v>
      </c>
      <c r="B340" s="28" t="s">
        <v>349</v>
      </c>
      <c r="C340" s="29"/>
      <c r="D340" s="29">
        <f t="shared" si="4"/>
        <v>0</v>
      </c>
      <c r="F340" s="28" t="s">
        <v>349</v>
      </c>
    </row>
    <row r="341" spans="1:6" ht="18" x14ac:dyDescent="0.35">
      <c r="A341" s="33">
        <v>10</v>
      </c>
      <c r="B341" s="28" t="s">
        <v>350</v>
      </c>
      <c r="C341" s="29"/>
      <c r="D341" s="29">
        <f t="shared" si="4"/>
        <v>0</v>
      </c>
      <c r="F341" s="28" t="s">
        <v>350</v>
      </c>
    </row>
    <row r="342" spans="1:6" ht="18" x14ac:dyDescent="0.35">
      <c r="A342" s="33">
        <v>2</v>
      </c>
      <c r="B342" s="28" t="s">
        <v>351</v>
      </c>
      <c r="C342" s="29"/>
      <c r="D342" s="29">
        <f t="shared" si="4"/>
        <v>0</v>
      </c>
      <c r="F342" s="28" t="s">
        <v>351</v>
      </c>
    </row>
    <row r="343" spans="1:6" ht="18" x14ac:dyDescent="0.35">
      <c r="A343" s="33">
        <v>4</v>
      </c>
      <c r="B343" s="28" t="s">
        <v>352</v>
      </c>
      <c r="C343" s="29"/>
      <c r="D343" s="29">
        <f t="shared" si="4"/>
        <v>0</v>
      </c>
      <c r="F343" s="28" t="s">
        <v>352</v>
      </c>
    </row>
    <row r="344" spans="1:6" ht="18" x14ac:dyDescent="0.35">
      <c r="A344" s="33">
        <v>3</v>
      </c>
      <c r="B344" s="28" t="s">
        <v>353</v>
      </c>
      <c r="C344" s="29"/>
      <c r="D344" s="29">
        <f t="shared" si="4"/>
        <v>0</v>
      </c>
      <c r="F344" s="28" t="s">
        <v>353</v>
      </c>
    </row>
    <row r="345" spans="1:6" ht="18" x14ac:dyDescent="0.35">
      <c r="A345" s="33">
        <v>2</v>
      </c>
      <c r="B345" s="28" t="s">
        <v>354</v>
      </c>
      <c r="C345" s="29"/>
      <c r="D345" s="29">
        <f t="shared" si="4"/>
        <v>0</v>
      </c>
      <c r="F345" s="28" t="s">
        <v>354</v>
      </c>
    </row>
    <row r="346" spans="1:6" ht="18" x14ac:dyDescent="0.35">
      <c r="A346" s="33">
        <v>4</v>
      </c>
      <c r="B346" s="28" t="s">
        <v>355</v>
      </c>
      <c r="C346" s="29"/>
      <c r="D346" s="29">
        <f t="shared" si="4"/>
        <v>0</v>
      </c>
      <c r="F346" s="28" t="s">
        <v>355</v>
      </c>
    </row>
    <row r="347" spans="1:6" ht="18" x14ac:dyDescent="0.35">
      <c r="A347" s="33">
        <v>6</v>
      </c>
      <c r="B347" s="28" t="s">
        <v>356</v>
      </c>
      <c r="C347" s="29"/>
      <c r="D347" s="29">
        <f t="shared" si="4"/>
        <v>0</v>
      </c>
      <c r="F347" s="28" t="s">
        <v>356</v>
      </c>
    </row>
    <row r="348" spans="1:6" ht="18" x14ac:dyDescent="0.35">
      <c r="A348" s="33">
        <v>4</v>
      </c>
      <c r="B348" s="28" t="s">
        <v>357</v>
      </c>
      <c r="C348" s="29"/>
      <c r="D348" s="29">
        <f t="shared" si="4"/>
        <v>0</v>
      </c>
      <c r="F348" s="28" t="s">
        <v>357</v>
      </c>
    </row>
    <row r="349" spans="1:6" ht="18" x14ac:dyDescent="0.35">
      <c r="A349" s="33">
        <v>3</v>
      </c>
      <c r="B349" s="28" t="s">
        <v>358</v>
      </c>
      <c r="C349" s="29"/>
      <c r="D349" s="29">
        <f t="shared" si="4"/>
        <v>0</v>
      </c>
      <c r="F349" s="28" t="s">
        <v>358</v>
      </c>
    </row>
    <row r="350" spans="1:6" ht="18" x14ac:dyDescent="0.35">
      <c r="A350" s="33">
        <v>23</v>
      </c>
      <c r="B350" s="28" t="s">
        <v>359</v>
      </c>
      <c r="C350" s="30">
        <v>1059.6400000000001</v>
      </c>
      <c r="D350" s="30">
        <f t="shared" si="4"/>
        <v>24371.72</v>
      </c>
      <c r="F350" s="28" t="s">
        <v>359</v>
      </c>
    </row>
    <row r="351" spans="1:6" ht="18" x14ac:dyDescent="0.35">
      <c r="A351" s="33">
        <v>19</v>
      </c>
      <c r="B351" s="28" t="s">
        <v>360</v>
      </c>
      <c r="C351" s="30">
        <v>1059.6400000000001</v>
      </c>
      <c r="D351" s="30">
        <f t="shared" si="4"/>
        <v>20133.160000000003</v>
      </c>
      <c r="F351" s="28" t="s">
        <v>360</v>
      </c>
    </row>
    <row r="352" spans="1:6" ht="18" x14ac:dyDescent="0.35">
      <c r="A352" s="33">
        <v>1</v>
      </c>
      <c r="B352" s="28" t="s">
        <v>361</v>
      </c>
      <c r="C352" s="30"/>
      <c r="D352" s="29">
        <f t="shared" si="4"/>
        <v>0</v>
      </c>
      <c r="F352" s="28" t="s">
        <v>361</v>
      </c>
    </row>
    <row r="353" spans="1:6" ht="18" x14ac:dyDescent="0.35">
      <c r="A353" s="33">
        <v>1</v>
      </c>
      <c r="B353" s="28" t="s">
        <v>362</v>
      </c>
      <c r="C353" s="30"/>
      <c r="D353" s="29">
        <f t="shared" si="4"/>
        <v>0</v>
      </c>
      <c r="F353" s="28" t="s">
        <v>362</v>
      </c>
    </row>
    <row r="354" spans="1:6" ht="18" x14ac:dyDescent="0.35">
      <c r="A354" s="33">
        <v>13</v>
      </c>
      <c r="B354" s="28" t="s">
        <v>363</v>
      </c>
      <c r="C354" s="30"/>
      <c r="D354" s="29">
        <f t="shared" si="4"/>
        <v>0</v>
      </c>
      <c r="F354" s="28" t="s">
        <v>363</v>
      </c>
    </row>
    <row r="355" spans="1:6" ht="18" x14ac:dyDescent="0.35">
      <c r="A355" s="33">
        <v>2</v>
      </c>
      <c r="B355" s="28" t="s">
        <v>364</v>
      </c>
      <c r="C355" s="30"/>
      <c r="D355" s="29">
        <f t="shared" si="4"/>
        <v>0</v>
      </c>
      <c r="F355" s="28" t="s">
        <v>364</v>
      </c>
    </row>
    <row r="356" spans="1:6" ht="18" x14ac:dyDescent="0.35">
      <c r="A356" s="33">
        <v>654</v>
      </c>
      <c r="B356" s="28" t="s">
        <v>365</v>
      </c>
      <c r="D356" s="29">
        <f t="shared" si="4"/>
        <v>0</v>
      </c>
    </row>
    <row r="357" spans="1:6" ht="18" x14ac:dyDescent="0.35">
      <c r="A357" s="33">
        <v>162</v>
      </c>
      <c r="B357" s="28" t="s">
        <v>366</v>
      </c>
      <c r="D357" s="29">
        <f>+A357*C357</f>
        <v>0</v>
      </c>
    </row>
    <row r="358" spans="1:6" ht="18" x14ac:dyDescent="0.35">
      <c r="A358" s="33">
        <v>138</v>
      </c>
      <c r="B358" s="28" t="s">
        <v>367</v>
      </c>
      <c r="D358" s="29">
        <f>+A358*C358</f>
        <v>0</v>
      </c>
    </row>
    <row r="359" spans="1:6" ht="18" x14ac:dyDescent="0.35">
      <c r="A359" s="33">
        <v>25</v>
      </c>
      <c r="B359" s="28" t="s">
        <v>368</v>
      </c>
      <c r="D359" s="29">
        <f>+A359*C359</f>
        <v>0</v>
      </c>
    </row>
    <row r="360" spans="1:6" ht="18" x14ac:dyDescent="0.35">
      <c r="A360" s="33">
        <v>2700</v>
      </c>
      <c r="B360" s="28" t="s">
        <v>369</v>
      </c>
      <c r="D360" s="29">
        <f>+A360*C360</f>
        <v>0</v>
      </c>
    </row>
    <row r="361" spans="1:6" ht="18" x14ac:dyDescent="0.35">
      <c r="A361" s="33">
        <v>57</v>
      </c>
      <c r="B361" s="28" t="s">
        <v>370</v>
      </c>
      <c r="D361" s="29">
        <f>+A361*C361</f>
        <v>0</v>
      </c>
    </row>
  </sheetData>
  <mergeCells count="3">
    <mergeCell ref="A1:D1"/>
    <mergeCell ref="A2:D2"/>
    <mergeCell ref="A3:D3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Perez</dc:creator>
  <cp:lastModifiedBy>Carlos Marquez</cp:lastModifiedBy>
  <cp:lastPrinted>2022-07-20T07:19:22Z</cp:lastPrinted>
  <dcterms:created xsi:type="dcterms:W3CDTF">2021-03-16T17:22:30Z</dcterms:created>
  <dcterms:modified xsi:type="dcterms:W3CDTF">2022-07-20T07:30:38Z</dcterms:modified>
</cp:coreProperties>
</file>