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xr:revisionPtr revIDLastSave="0" documentId="8_{289383B3-FDF6-4529-9FC9-54A26B094D61}" xr6:coauthVersionLast="47" xr6:coauthVersionMax="47" xr10:uidLastSave="{00000000-0000-0000-0000-000000000000}"/>
  <bookViews>
    <workbookView xWindow="-120" yWindow="-120" windowWidth="29040" windowHeight="15840" xr2:uid="{349FD385-FF8A-46E2-ABC0-E63B72E3932D}"/>
  </bookViews>
  <sheets>
    <sheet name="PRESUP. EJEC. 2023" sheetId="1" r:id="rId1"/>
  </sheets>
  <externalReferences>
    <externalReference r:id="rId2"/>
  </externalReferences>
  <definedNames>
    <definedName name="_xlnm.Print_Area" localSheetId="0">'PRESUP. EJEC. 2023'!$A$1:$G$200</definedName>
    <definedName name="_xlnm.Print_Titles" localSheetId="0">'PRESUP. EJEC. 2023'!$1:$6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" l="1"/>
  <c r="F182" i="1" s="1"/>
  <c r="E183" i="1"/>
  <c r="E182" i="1" s="1"/>
  <c r="D182" i="1"/>
  <c r="C182" i="1"/>
  <c r="F181" i="1"/>
  <c r="G181" i="1" s="1"/>
  <c r="E181" i="1"/>
  <c r="E180" i="1"/>
  <c r="E179" i="1"/>
  <c r="F178" i="1"/>
  <c r="G178" i="1" s="1"/>
  <c r="E178" i="1"/>
  <c r="E177" i="1"/>
  <c r="F176" i="1"/>
  <c r="C176" i="1"/>
  <c r="E176" i="1" s="1"/>
  <c r="E175" i="1"/>
  <c r="E174" i="1"/>
  <c r="G173" i="1"/>
  <c r="F173" i="1"/>
  <c r="E173" i="1"/>
  <c r="G172" i="1"/>
  <c r="F172" i="1"/>
  <c r="E172" i="1"/>
  <c r="F171" i="1"/>
  <c r="E171" i="1"/>
  <c r="G171" i="1" s="1"/>
  <c r="F170" i="1"/>
  <c r="E170" i="1"/>
  <c r="G170" i="1" s="1"/>
  <c r="G169" i="1"/>
  <c r="F169" i="1"/>
  <c r="E169" i="1"/>
  <c r="G168" i="1"/>
  <c r="F168" i="1"/>
  <c r="E168" i="1"/>
  <c r="F167" i="1"/>
  <c r="G167" i="1" s="1"/>
  <c r="E167" i="1"/>
  <c r="F166" i="1"/>
  <c r="E166" i="1"/>
  <c r="G166" i="1" s="1"/>
  <c r="G165" i="1"/>
  <c r="F165" i="1"/>
  <c r="E165" i="1"/>
  <c r="G164" i="1"/>
  <c r="F164" i="1"/>
  <c r="E164" i="1"/>
  <c r="F163" i="1"/>
  <c r="E163" i="1"/>
  <c r="G163" i="1" s="1"/>
  <c r="F162" i="1"/>
  <c r="E162" i="1"/>
  <c r="E152" i="1" s="1"/>
  <c r="G161" i="1"/>
  <c r="F161" i="1"/>
  <c r="E161" i="1"/>
  <c r="G160" i="1"/>
  <c r="F160" i="1"/>
  <c r="E160" i="1"/>
  <c r="F159" i="1"/>
  <c r="G159" i="1" s="1"/>
  <c r="E159" i="1"/>
  <c r="F158" i="1"/>
  <c r="E158" i="1"/>
  <c r="G158" i="1" s="1"/>
  <c r="G157" i="1"/>
  <c r="F157" i="1"/>
  <c r="E157" i="1"/>
  <c r="G156" i="1"/>
  <c r="F156" i="1"/>
  <c r="E156" i="1"/>
  <c r="F155" i="1"/>
  <c r="E155" i="1"/>
  <c r="G155" i="1" s="1"/>
  <c r="I154" i="1"/>
  <c r="F154" i="1"/>
  <c r="F152" i="1" s="1"/>
  <c r="E154" i="1"/>
  <c r="D152" i="1"/>
  <c r="C152" i="1"/>
  <c r="F151" i="1"/>
  <c r="G151" i="1" s="1"/>
  <c r="E151" i="1"/>
  <c r="F150" i="1"/>
  <c r="E150" i="1"/>
  <c r="G150" i="1" s="1"/>
  <c r="G149" i="1"/>
  <c r="F149" i="1"/>
  <c r="E149" i="1"/>
  <c r="G148" i="1"/>
  <c r="F148" i="1"/>
  <c r="E148" i="1"/>
  <c r="F147" i="1"/>
  <c r="E147" i="1"/>
  <c r="G147" i="1" s="1"/>
  <c r="C147" i="1"/>
  <c r="F145" i="1"/>
  <c r="G145" i="1" s="1"/>
  <c r="E145" i="1"/>
  <c r="F144" i="1"/>
  <c r="E144" i="1"/>
  <c r="G144" i="1" s="1"/>
  <c r="G142" i="1"/>
  <c r="F142" i="1"/>
  <c r="E142" i="1"/>
  <c r="G141" i="1"/>
  <c r="F141" i="1"/>
  <c r="E141" i="1"/>
  <c r="F140" i="1"/>
  <c r="E140" i="1"/>
  <c r="E136" i="1" s="1"/>
  <c r="F138" i="1"/>
  <c r="F136" i="1" s="1"/>
  <c r="D136" i="1"/>
  <c r="C136" i="1"/>
  <c r="G134" i="1"/>
  <c r="F134" i="1"/>
  <c r="E134" i="1"/>
  <c r="G133" i="1"/>
  <c r="F133" i="1"/>
  <c r="E133" i="1"/>
  <c r="F131" i="1"/>
  <c r="E131" i="1"/>
  <c r="G131" i="1" s="1"/>
  <c r="C131" i="1"/>
  <c r="F130" i="1"/>
  <c r="E130" i="1"/>
  <c r="G130" i="1" s="1"/>
  <c r="F129" i="1"/>
  <c r="E129" i="1"/>
  <c r="G129" i="1" s="1"/>
  <c r="G128" i="1"/>
  <c r="F128" i="1"/>
  <c r="E128" i="1"/>
  <c r="G126" i="1"/>
  <c r="F126" i="1"/>
  <c r="E126" i="1"/>
  <c r="F125" i="1"/>
  <c r="E125" i="1"/>
  <c r="G125" i="1" s="1"/>
  <c r="F124" i="1"/>
  <c r="E124" i="1"/>
  <c r="G124" i="1" s="1"/>
  <c r="G123" i="1"/>
  <c r="E123" i="1"/>
  <c r="F122" i="1"/>
  <c r="E122" i="1"/>
  <c r="G122" i="1" s="1"/>
  <c r="F121" i="1"/>
  <c r="E121" i="1"/>
  <c r="G121" i="1" s="1"/>
  <c r="G120" i="1"/>
  <c r="F120" i="1"/>
  <c r="E120" i="1"/>
  <c r="G119" i="1"/>
  <c r="F119" i="1"/>
  <c r="E119" i="1"/>
  <c r="F118" i="1"/>
  <c r="E118" i="1"/>
  <c r="G118" i="1" s="1"/>
  <c r="F116" i="1"/>
  <c r="E116" i="1"/>
  <c r="G116" i="1" s="1"/>
  <c r="G115" i="1"/>
  <c r="E115" i="1"/>
  <c r="F114" i="1"/>
  <c r="E114" i="1"/>
  <c r="G114" i="1" s="1"/>
  <c r="F113" i="1"/>
  <c r="E113" i="1"/>
  <c r="G113" i="1" s="1"/>
  <c r="G111" i="1"/>
  <c r="F111" i="1"/>
  <c r="E111" i="1"/>
  <c r="G109" i="1"/>
  <c r="F109" i="1"/>
  <c r="E109" i="1"/>
  <c r="F108" i="1"/>
  <c r="E108" i="1"/>
  <c r="G108" i="1" s="1"/>
  <c r="F106" i="1"/>
  <c r="E106" i="1"/>
  <c r="G106" i="1" s="1"/>
  <c r="G105" i="1"/>
  <c r="F105" i="1"/>
  <c r="E105" i="1"/>
  <c r="G104" i="1"/>
  <c r="F104" i="1"/>
  <c r="E104" i="1"/>
  <c r="E103" i="1"/>
  <c r="G103" i="1" s="1"/>
  <c r="G101" i="1"/>
  <c r="F101" i="1"/>
  <c r="E101" i="1"/>
  <c r="G100" i="1"/>
  <c r="F100" i="1"/>
  <c r="E100" i="1"/>
  <c r="F99" i="1"/>
  <c r="E99" i="1"/>
  <c r="G99" i="1" s="1"/>
  <c r="F97" i="1"/>
  <c r="E97" i="1"/>
  <c r="G97" i="1" s="1"/>
  <c r="G96" i="1"/>
  <c r="F96" i="1"/>
  <c r="E96" i="1"/>
  <c r="G95" i="1"/>
  <c r="F95" i="1"/>
  <c r="E95" i="1"/>
  <c r="F93" i="1"/>
  <c r="F92" i="1" s="1"/>
  <c r="E93" i="1"/>
  <c r="G93" i="1" s="1"/>
  <c r="G92" i="1" s="1"/>
  <c r="E92" i="1"/>
  <c r="D92" i="1"/>
  <c r="C92" i="1"/>
  <c r="F90" i="1"/>
  <c r="E90" i="1"/>
  <c r="G90" i="1" s="1"/>
  <c r="F89" i="1"/>
  <c r="E89" i="1"/>
  <c r="G89" i="1" s="1"/>
  <c r="G88" i="1"/>
  <c r="F88" i="1"/>
  <c r="E88" i="1"/>
  <c r="G87" i="1"/>
  <c r="F87" i="1"/>
  <c r="E87" i="1"/>
  <c r="F86" i="1"/>
  <c r="E86" i="1"/>
  <c r="G86" i="1" s="1"/>
  <c r="F85" i="1"/>
  <c r="E85" i="1"/>
  <c r="G85" i="1" s="1"/>
  <c r="G83" i="1"/>
  <c r="E83" i="1"/>
  <c r="F82" i="1"/>
  <c r="E82" i="1"/>
  <c r="G82" i="1" s="1"/>
  <c r="F81" i="1"/>
  <c r="E81" i="1"/>
  <c r="G81" i="1" s="1"/>
  <c r="G80" i="1"/>
  <c r="F80" i="1"/>
  <c r="E80" i="1"/>
  <c r="G78" i="1"/>
  <c r="F78" i="1"/>
  <c r="E78" i="1"/>
  <c r="F77" i="1"/>
  <c r="E77" i="1"/>
  <c r="G77" i="1" s="1"/>
  <c r="F76" i="1"/>
  <c r="E76" i="1"/>
  <c r="G76" i="1" s="1"/>
  <c r="G74" i="1"/>
  <c r="F74" i="1"/>
  <c r="E74" i="1"/>
  <c r="G73" i="1"/>
  <c r="F73" i="1"/>
  <c r="E73" i="1"/>
  <c r="E72" i="1"/>
  <c r="G72" i="1" s="1"/>
  <c r="F71" i="1"/>
  <c r="G71" i="1" s="1"/>
  <c r="E71" i="1"/>
  <c r="G70" i="1"/>
  <c r="F70" i="1"/>
  <c r="E70" i="1"/>
  <c r="F69" i="1"/>
  <c r="E69" i="1"/>
  <c r="G69" i="1" s="1"/>
  <c r="F67" i="1"/>
  <c r="E67" i="1"/>
  <c r="G67" i="1" s="1"/>
  <c r="C67" i="1"/>
  <c r="F66" i="1"/>
  <c r="E66" i="1"/>
  <c r="G66" i="1" s="1"/>
  <c r="F64" i="1"/>
  <c r="E64" i="1"/>
  <c r="G64" i="1" s="1"/>
  <c r="F63" i="1"/>
  <c r="C63" i="1"/>
  <c r="E63" i="1" s="1"/>
  <c r="G63" i="1" s="1"/>
  <c r="G62" i="1"/>
  <c r="F62" i="1"/>
  <c r="E62" i="1"/>
  <c r="C62" i="1"/>
  <c r="F60" i="1"/>
  <c r="D60" i="1"/>
  <c r="E60" i="1" s="1"/>
  <c r="G60" i="1" s="1"/>
  <c r="G59" i="1"/>
  <c r="F59" i="1"/>
  <c r="E59" i="1"/>
  <c r="E58" i="1"/>
  <c r="G57" i="1"/>
  <c r="F57" i="1"/>
  <c r="E57" i="1"/>
  <c r="F56" i="1"/>
  <c r="E56" i="1"/>
  <c r="G56" i="1" s="1"/>
  <c r="F55" i="1"/>
  <c r="E55" i="1"/>
  <c r="G55" i="1" s="1"/>
  <c r="G54" i="1"/>
  <c r="F54" i="1"/>
  <c r="E54" i="1"/>
  <c r="G52" i="1"/>
  <c r="F52" i="1"/>
  <c r="E52" i="1"/>
  <c r="F51" i="1"/>
  <c r="E51" i="1"/>
  <c r="G51" i="1" s="1"/>
  <c r="E50" i="1"/>
  <c r="F49" i="1"/>
  <c r="E49" i="1"/>
  <c r="G49" i="1" s="1"/>
  <c r="F48" i="1"/>
  <c r="E48" i="1"/>
  <c r="G48" i="1" s="1"/>
  <c r="G46" i="1"/>
  <c r="F46" i="1"/>
  <c r="E46" i="1"/>
  <c r="G45" i="1"/>
  <c r="F45" i="1"/>
  <c r="E45" i="1"/>
  <c r="F44" i="1"/>
  <c r="E44" i="1"/>
  <c r="G44" i="1" s="1"/>
  <c r="F43" i="1"/>
  <c r="E43" i="1"/>
  <c r="E39" i="1" s="1"/>
  <c r="G42" i="1"/>
  <c r="F42" i="1"/>
  <c r="E42" i="1"/>
  <c r="G41" i="1"/>
  <c r="F41" i="1"/>
  <c r="E41" i="1"/>
  <c r="F39" i="1"/>
  <c r="D39" i="1"/>
  <c r="C39" i="1"/>
  <c r="G36" i="1"/>
  <c r="F36" i="1"/>
  <c r="E36" i="1"/>
  <c r="F35" i="1"/>
  <c r="E35" i="1"/>
  <c r="G35" i="1" s="1"/>
  <c r="F34" i="1"/>
  <c r="E34" i="1"/>
  <c r="G34" i="1" s="1"/>
  <c r="G32" i="1"/>
  <c r="F32" i="1"/>
  <c r="E32" i="1"/>
  <c r="G31" i="1"/>
  <c r="F31" i="1"/>
  <c r="E31" i="1"/>
  <c r="F29" i="1"/>
  <c r="E29" i="1"/>
  <c r="G29" i="1" s="1"/>
  <c r="F27" i="1"/>
  <c r="E27" i="1"/>
  <c r="G27" i="1" s="1"/>
  <c r="F25" i="1"/>
  <c r="E25" i="1"/>
  <c r="G25" i="1" s="1"/>
  <c r="G24" i="1"/>
  <c r="F24" i="1"/>
  <c r="E24" i="1"/>
  <c r="F23" i="1"/>
  <c r="E23" i="1"/>
  <c r="G23" i="1" s="1"/>
  <c r="C23" i="1"/>
  <c r="F22" i="1"/>
  <c r="E22" i="1"/>
  <c r="G22" i="1" s="1"/>
  <c r="F21" i="1"/>
  <c r="E21" i="1"/>
  <c r="G21" i="1" s="1"/>
  <c r="F20" i="1"/>
  <c r="E20" i="1"/>
  <c r="G20" i="1" s="1"/>
  <c r="G18" i="1"/>
  <c r="F18" i="1"/>
  <c r="E18" i="1"/>
  <c r="F17" i="1"/>
  <c r="E17" i="1"/>
  <c r="G17" i="1" s="1"/>
  <c r="F15" i="1"/>
  <c r="E15" i="1"/>
  <c r="G15" i="1" s="1"/>
  <c r="G14" i="1"/>
  <c r="F14" i="1"/>
  <c r="E14" i="1"/>
  <c r="G13" i="1"/>
  <c r="F13" i="1"/>
  <c r="E13" i="1"/>
  <c r="F12" i="1"/>
  <c r="F7" i="1" s="1"/>
  <c r="F184" i="1" s="1"/>
  <c r="E12" i="1"/>
  <c r="G12" i="1" s="1"/>
  <c r="F11" i="1"/>
  <c r="E11" i="1"/>
  <c r="G11" i="1" s="1"/>
  <c r="F9" i="1"/>
  <c r="C9" i="1"/>
  <c r="C7" i="1" s="1"/>
  <c r="C184" i="1" s="1"/>
  <c r="D7" i="1"/>
  <c r="D184" i="1" s="1"/>
  <c r="G39" i="1" l="1"/>
  <c r="G176" i="1"/>
  <c r="G154" i="1"/>
  <c r="G152" i="1" s="1"/>
  <c r="G43" i="1"/>
  <c r="G138" i="1"/>
  <c r="G162" i="1"/>
  <c r="G183" i="1"/>
  <c r="G182" i="1" s="1"/>
  <c r="E9" i="1"/>
  <c r="G140" i="1"/>
  <c r="G9" i="1" l="1"/>
  <c r="G7" i="1" s="1"/>
  <c r="G184" i="1" s="1"/>
  <c r="E7" i="1"/>
  <c r="E184" i="1" s="1"/>
  <c r="G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E32" authorId="0" shapeId="0" xr:uid="{328136AF-AED3-4762-98A2-5A436492ADF6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sharedStrings.xml><?xml version="1.0" encoding="utf-8"?>
<sst xmlns="http://schemas.openxmlformats.org/spreadsheetml/2006/main" count="358" uniqueCount="351">
  <si>
    <t xml:space="preserve">Presupuesto de Gastos y Aplicaciones Financieras </t>
  </si>
  <si>
    <t xml:space="preserve"> Acumulado al mes de Febrero 2023</t>
  </si>
  <si>
    <t>En RD$</t>
  </si>
  <si>
    <t>CUENTA</t>
  </si>
  <si>
    <t>DETALLE</t>
  </si>
  <si>
    <t>PRESUPUESTO APROBADO 2023</t>
  </si>
  <si>
    <t>PRESUPUESTO MODIFICADO  2023</t>
  </si>
  <si>
    <t>PRESUPUESTO DEFINITIVO 2023</t>
  </si>
  <si>
    <t>EJECUCION ACUMULADA  A  FEBRERO 2023</t>
  </si>
  <si>
    <t>PENDIENTE DE EJECUTAR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</si>
  <si>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</si>
  <si>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</si>
  <si>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</si>
  <si>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</si>
  <si>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</si>
  <si>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</si>
  <si>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</si>
  <si>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2.1.1.2.01</t>
  </si>
  <si>
    <t>SUELDOS PERSONAL  CONTRATADOS (NOMINAL)</t>
  </si>
  <si>
    <t>2.1.1.2.05</t>
  </si>
  <si>
    <t>SUELDOS PERSONAL  EN PERIODO PROBATORIO</t>
  </si>
  <si>
    <t>2.1.1.2.06</t>
  </si>
  <si>
    <t>JORNALEROS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</si>
  <si>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</si>
  <si>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</si>
  <si>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</si>
  <si>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</si>
  <si>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</si>
  <si>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</si>
  <si>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</si>
  <si>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</si>
  <si>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2.1.1.5.04</t>
  </si>
  <si>
    <t>PROPÓRCION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</si>
  <si>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</si>
  <si>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</si>
  <si>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</si>
  <si>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</si>
  <si>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</si>
  <si>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</si>
  <si>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</si>
  <si>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</si>
  <si>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</si>
  <si>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</si>
  <si>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</si>
  <si>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</si>
  <si>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</si>
  <si>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</si>
  <si>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</si>
  <si>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</si>
  <si>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</si>
  <si>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</si>
  <si>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</si>
  <si>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</si>
  <si>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</si>
  <si>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</si>
  <si>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</si>
  <si>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</si>
  <si>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</si>
  <si>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</si>
  <si>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</si>
  <si>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</si>
  <si>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</si>
  <si>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</si>
  <si>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</si>
  <si>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</si>
  <si>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</si>
  <si>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</si>
  <si>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</si>
  <si>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</si>
  <si>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</si>
  <si>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</si>
  <si>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</si>
  <si>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</si>
  <si>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</si>
  <si>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</si>
  <si>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</si>
  <si>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</si>
  <si>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</si>
  <si>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</si>
  <si>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</si>
  <si>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</si>
  <si>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</si>
  <si>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</si>
  <si>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</si>
  <si>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</si>
  <si>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</si>
  <si>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</si>
  <si>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</si>
  <si>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</si>
  <si>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</si>
  <si>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</si>
  <si>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</si>
  <si>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</si>
  <si>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</si>
  <si>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</si>
  <si>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</si>
  <si>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</si>
  <si>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</si>
  <si>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</si>
  <si>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</si>
  <si>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</si>
  <si>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</si>
  <si>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</si>
  <si>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</si>
  <si>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</si>
  <si>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</si>
  <si>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</si>
  <si>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</si>
  <si>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</si>
  <si>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</si>
  <si>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2.2.5.1.02</t>
  </si>
  <si>
    <t>HOSPEDAJE</t>
  </si>
  <si>
    <t>MAQUINARIAS Y EQUIPOS</t>
  </si>
  <si>
    <t>2.2.5.3.04</t>
  </si>
  <si>
    <t xml:space="preserve">ALQ. DE MAQUINARIAS, MUEBLES Y EQUIPOS DE OFICINA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</si>
  <si>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</si>
  <si>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</si>
  <si>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</si>
  <si>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</si>
  <si>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</si>
  <si>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</si>
  <si>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</si>
  <si>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</si>
  <si>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</si>
  <si>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</si>
  <si>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</si>
  <si>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</si>
  <si>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</si>
  <si>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</si>
  <si>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</si>
  <si>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</si>
  <si>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</si>
  <si>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</si>
  <si>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</si>
  <si>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</si>
  <si>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</si>
  <si>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</si>
  <si>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</si>
  <si>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EQUIPOS DE TRANSPORTES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</si>
  <si>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</si>
  <si>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</si>
  <si>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</si>
  <si>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</si>
  <si>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</si>
  <si>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</si>
  <si>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2.2.8.5.01</t>
  </si>
  <si>
    <t>FUMIGACION, LAVANDERIA, 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</si>
  <si>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</si>
  <si>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</si>
  <si>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</si>
  <si>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</si>
  <si>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</si>
  <si>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</si>
  <si>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SEPORTIVA, DE RECREAC.Y ENTRETEN.</t>
  </si>
  <si>
    <t>2.2.8.6.04</t>
  </si>
  <si>
    <t>ACTIVIDADES JUVENTUD Y GENERO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</si>
  <si>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</si>
  <si>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</si>
  <si>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</si>
  <si>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</si>
  <si>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</si>
  <si>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</si>
  <si>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</si>
  <si>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</si>
  <si>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</si>
  <si>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</si>
  <si>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</si>
  <si>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</si>
  <si>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</si>
  <si>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</si>
  <si>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</si>
  <si>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</si>
  <si>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</si>
  <si>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</si>
  <si>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</si>
  <si>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</si>
  <si>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</si>
  <si>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</si>
  <si>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</si>
  <si>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</si>
  <si>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</si>
  <si>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</si>
  <si>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</si>
  <si>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</si>
  <si>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</si>
  <si>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</si>
  <si>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</si>
  <si>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</si>
  <si>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</si>
  <si>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</si>
  <si>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</si>
  <si>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</si>
  <si>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</si>
  <si>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</si>
  <si>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</si>
  <si>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</si>
  <si>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</si>
  <si>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</si>
  <si>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</si>
  <si>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</si>
  <si>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</si>
  <si>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</si>
  <si>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</si>
  <si>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</si>
  <si>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</si>
  <si>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</si>
  <si>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</si>
  <si>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</si>
  <si>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</si>
  <si>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</si>
  <si>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</si>
  <si>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</si>
  <si>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</si>
  <si>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</si>
  <si>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</si>
  <si>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</si>
  <si>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</si>
  <si>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</si>
  <si>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</si>
  <si>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</si>
  <si>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</si>
  <si>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</si>
  <si>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</si>
  <si>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</si>
  <si>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</si>
  <si>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</si>
  <si>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</si>
  <si>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</si>
  <si>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</si>
  <si>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</si>
  <si>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</si>
  <si>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</si>
  <si>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Y PIROTECNIA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</si>
  <si>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</si>
  <si>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</si>
  <si>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</si>
  <si>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</si>
  <si>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</si>
  <si>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</si>
  <si>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</si>
  <si>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</si>
  <si>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</si>
  <si>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</si>
  <si>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</si>
  <si>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</si>
  <si>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2.3.9.7.01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</si>
  <si>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</si>
  <si>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</si>
  <si>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</si>
  <si>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</si>
  <si>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</si>
  <si>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</si>
  <si>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</si>
  <si>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</si>
  <si>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</si>
  <si>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</si>
  <si>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</si>
  <si>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</si>
  <si>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</si>
  <si>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</si>
  <si>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</si>
  <si>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</si>
  <si>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</si>
  <si>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</si>
  <si>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</si>
  <si>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</si>
  <si>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</si>
  <si>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</si>
  <si>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</si>
  <si>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</si>
  <si>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</si>
  <si>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</si>
  <si>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</si>
  <si>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</si>
  <si>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</si>
  <si>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</si>
  <si>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</si>
  <si>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</si>
  <si>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</si>
  <si>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</si>
  <si>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</si>
  <si>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</si>
  <si>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</si>
  <si>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</si>
  <si>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</si>
  <si>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</si>
  <si>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</si>
  <si>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</si>
  <si>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</si>
  <si>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</si>
  <si>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</si>
  <si>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</si>
  <si>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</si>
  <si>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</si>
  <si>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</si>
  <si>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</si>
  <si>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</si>
  <si>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</si>
  <si>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</si>
  <si>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</si>
  <si>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</si>
  <si>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</si>
  <si>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</si>
  <si>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</si>
  <si>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</si>
  <si>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</si>
  <si>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2.6.5.3.01</t>
  </si>
  <si>
    <t>HERRAMIENTAS Y MAQUINARIAS</t>
  </si>
  <si>
    <t>2.6.5.5.01</t>
  </si>
  <si>
    <t xml:space="preserve">EQUIPO DE COMUNIC., TELCOMUNIC. Y SEÑALAMIENTO 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</si>
  <si>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</si>
  <si>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</si>
  <si>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</si>
  <si>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</si>
  <si>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</si>
  <si>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</si>
  <si>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</si>
  <si>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</si>
  <si>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</si>
  <si>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</si>
  <si>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</si>
  <si>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  PARA  EDIFICACIONE NO RESIDENCIAL</t>
  </si>
  <si>
    <t>2.7.1.3.01</t>
  </si>
  <si>
    <t>OBRAS PARA EDIFICACION Y OTRAS ESTRUCTURAS</t>
  </si>
  <si>
    <t>2.7.2.1.01</t>
  </si>
  <si>
    <t>OBRAS HIDRAULICAS Y SANITARIA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</si>
  <si>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</si>
  <si>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</si>
  <si>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</si>
  <si>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</si>
  <si>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</si>
  <si>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</si>
  <si>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</si>
  <si>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</si>
  <si>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</si>
  <si>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</si>
  <si>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</si>
  <si>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</si>
  <si>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</si>
  <si>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</si>
  <si>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</si>
  <si>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</si>
  <si>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</si>
  <si>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</si>
  <si>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</si>
  <si>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</si>
  <si>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</si>
  <si>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</si>
  <si>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</si>
  <si>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 xml:space="preserve">   Directora Financiera</t>
  </si>
  <si>
    <t xml:space="preserve">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</si>
</sst>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3"/>
      <name val="Arial"/>
      <family val="2"/>
    </font>
    <font>
      <u val="singleAccounting"/>
      <sz val="14"/>
      <name val="Arial"/>
      <family val="2"/>
    </font>
    <font>
      <b/>
      <u val="singleAccounting"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u val="doubleAccounting"/>
      <sz val="14"/>
      <name val="Arial"/>
      <family val="2"/>
    </font>
    <font>
      <sz val="12"/>
      <color rgb="FFFF0000"/>
      <name val="Arial"/>
      <family val="2"/>
    </font>
    <font>
      <b/>
      <u val="singleAccounting"/>
      <sz val="12"/>
      <name val="Arial"/>
      <family val="2"/>
    </font>
    <font>
      <sz val="13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u val="singleAccounting"/>
      <sz val="18"/>
      <name val="Arial"/>
      <family val="2"/>
    </font>
    <font>
      <b/>
      <u/>
      <sz val="18"/>
      <color theme="1"/>
      <name val="Times New Roman"/>
      <family val="1"/>
    </font>
    <font>
      <sz val="16"/>
      <color rgb="FFFF0000"/>
      <name val="Arial"/>
      <family val="2"/>
    </font>
    <font>
      <b/>
      <sz val="18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rgb="FFFF0000"/>
      <name val="Arial"/>
      <family val="2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3" fontId="7" fillId="4" borderId="3" xfId="2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4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3" fontId="10" fillId="3" borderId="6" xfId="0" applyNumberFormat="1" applyFont="1" applyFill="1" applyBorder="1" applyAlignment="1">
      <alignment vertical="center"/>
    </xf>
    <xf numFmtId="43" fontId="10" fillId="5" borderId="6" xfId="0" applyNumberFormat="1" applyFont="1" applyFill="1" applyBorder="1" applyAlignment="1">
      <alignment vertical="center"/>
    </xf>
    <xf numFmtId="43" fontId="10" fillId="3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3" fontId="11" fillId="2" borderId="9" xfId="2" applyFont="1" applyFill="1" applyBorder="1" applyAlignment="1">
      <alignment vertical="center"/>
    </xf>
    <xf numFmtId="43" fontId="11" fillId="5" borderId="9" xfId="2" applyFont="1" applyFill="1" applyBorder="1" applyAlignment="1">
      <alignment vertical="center"/>
    </xf>
    <xf numFmtId="43" fontId="11" fillId="0" borderId="9" xfId="1" applyFont="1" applyFill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43" fontId="11" fillId="0" borderId="12" xfId="2" applyFont="1" applyFill="1" applyBorder="1" applyAlignment="1">
      <alignment vertical="center"/>
    </xf>
    <xf numFmtId="43" fontId="11" fillId="2" borderId="12" xfId="2" applyFont="1" applyFill="1" applyBorder="1" applyAlignment="1">
      <alignment vertical="center"/>
    </xf>
    <xf numFmtId="43" fontId="11" fillId="5" borderId="12" xfId="2" applyFont="1" applyFill="1" applyBorder="1" applyAlignment="1">
      <alignment vertical="center"/>
    </xf>
    <xf numFmtId="43" fontId="11" fillId="0" borderId="12" xfId="1" applyFont="1" applyFill="1" applyBorder="1" applyAlignment="1">
      <alignment vertical="center"/>
    </xf>
    <xf numFmtId="43" fontId="11" fillId="0" borderId="13" xfId="2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7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13" fillId="2" borderId="15" xfId="0" applyFont="1" applyFill="1" applyBorder="1"/>
    <xf numFmtId="0" fontId="8" fillId="5" borderId="15" xfId="0" applyFont="1" applyFill="1" applyBorder="1"/>
    <xf numFmtId="43" fontId="8" fillId="0" borderId="15" xfId="1" applyFont="1" applyFill="1" applyBorder="1"/>
    <xf numFmtId="0" fontId="0" fillId="0" borderId="16" xfId="0" applyBorder="1"/>
    <xf numFmtId="43" fontId="0" fillId="0" borderId="0" xfId="1" applyFont="1" applyBorder="1"/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43" fontId="14" fillId="2" borderId="17" xfId="2" applyFont="1" applyFill="1" applyBorder="1" applyAlignment="1">
      <alignment vertical="center"/>
    </xf>
    <xf numFmtId="43" fontId="11" fillId="0" borderId="17" xfId="2" applyFont="1" applyFill="1" applyBorder="1" applyAlignment="1">
      <alignment vertical="center"/>
    </xf>
    <xf numFmtId="43" fontId="11" fillId="0" borderId="17" xfId="1" applyFont="1" applyFill="1" applyBorder="1" applyAlignment="1">
      <alignment vertical="center"/>
    </xf>
    <xf numFmtId="43" fontId="10" fillId="0" borderId="17" xfId="2" applyFont="1" applyFill="1" applyBorder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43" fontId="10" fillId="4" borderId="19" xfId="1" applyFont="1" applyFill="1" applyBorder="1" applyAlignment="1">
      <alignment vertical="center"/>
    </xf>
    <xf numFmtId="43" fontId="10" fillId="4" borderId="20" xfId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/>
    </xf>
    <xf numFmtId="43" fontId="11" fillId="2" borderId="22" xfId="2" applyFont="1" applyFill="1" applyBorder="1" applyAlignment="1">
      <alignment vertical="center"/>
    </xf>
    <xf numFmtId="43" fontId="11" fillId="5" borderId="22" xfId="2" applyFont="1" applyFill="1" applyBorder="1" applyAlignment="1">
      <alignment vertical="center"/>
    </xf>
    <xf numFmtId="43" fontId="11" fillId="0" borderId="22" xfId="1" applyFont="1" applyFill="1" applyBorder="1" applyAlignment="1">
      <alignment vertical="center"/>
    </xf>
    <xf numFmtId="43" fontId="10" fillId="0" borderId="23" xfId="2" applyFont="1" applyFill="1" applyBorder="1" applyAlignment="1">
      <alignment vertical="center"/>
    </xf>
    <xf numFmtId="43" fontId="7" fillId="0" borderId="12" xfId="2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43" fontId="11" fillId="0" borderId="15" xfId="2" applyFont="1" applyFill="1" applyBorder="1" applyAlignment="1">
      <alignment vertical="center"/>
    </xf>
    <xf numFmtId="43" fontId="11" fillId="0" borderId="15" xfId="1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43" fontId="10" fillId="4" borderId="19" xfId="0" applyNumberFormat="1" applyFont="1" applyFill="1" applyBorder="1" applyAlignment="1">
      <alignment vertical="center"/>
    </xf>
    <xf numFmtId="43" fontId="10" fillId="4" borderId="20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43" fontId="11" fillId="0" borderId="10" xfId="2" applyFont="1" applyFill="1" applyBorder="1" applyAlignment="1">
      <alignment vertical="center"/>
    </xf>
    <xf numFmtId="43" fontId="12" fillId="2" borderId="0" xfId="0" applyNumberFormat="1" applyFont="1" applyFill="1" applyAlignment="1">
      <alignment vertical="center"/>
    </xf>
    <xf numFmtId="43" fontId="10" fillId="4" borderId="19" xfId="2" applyFont="1" applyFill="1" applyBorder="1" applyAlignment="1">
      <alignment vertical="center"/>
    </xf>
    <xf numFmtId="43" fontId="10" fillId="4" borderId="20" xfId="2" applyFont="1" applyFill="1" applyBorder="1" applyAlignment="1">
      <alignment vertical="center"/>
    </xf>
    <xf numFmtId="43" fontId="11" fillId="6" borderId="22" xfId="1" applyFont="1" applyFill="1" applyBorder="1" applyAlignment="1">
      <alignment vertical="center"/>
    </xf>
    <xf numFmtId="43" fontId="10" fillId="6" borderId="23" xfId="2" applyFont="1" applyFill="1" applyBorder="1" applyAlignment="1">
      <alignment vertical="center"/>
    </xf>
    <xf numFmtId="43" fontId="11" fillId="6" borderId="12" xfId="1" applyFont="1" applyFill="1" applyBorder="1" applyAlignment="1">
      <alignment vertical="center"/>
    </xf>
    <xf numFmtId="43" fontId="11" fillId="6" borderId="13" xfId="2" applyFont="1" applyFill="1" applyBorder="1" applyAlignment="1">
      <alignment vertical="center"/>
    </xf>
    <xf numFmtId="0" fontId="11" fillId="2" borderId="12" xfId="0" applyFont="1" applyFill="1" applyBorder="1" applyAlignment="1">
      <alignment vertical="center" wrapText="1"/>
    </xf>
    <xf numFmtId="43" fontId="16" fillId="0" borderId="12" xfId="2" applyFont="1" applyFill="1" applyBorder="1" applyAlignment="1">
      <alignment vertical="center"/>
    </xf>
    <xf numFmtId="43" fontId="14" fillId="2" borderId="12" xfId="2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3" fontId="10" fillId="4" borderId="12" xfId="2" applyFont="1" applyFill="1" applyBorder="1" applyAlignment="1">
      <alignment vertical="center"/>
    </xf>
    <xf numFmtId="43" fontId="10" fillId="4" borderId="13" xfId="2" applyFont="1" applyFill="1" applyBorder="1" applyAlignment="1">
      <alignment vertical="center"/>
    </xf>
    <xf numFmtId="43" fontId="10" fillId="2" borderId="12" xfId="2" applyFont="1" applyFill="1" applyBorder="1" applyAlignment="1">
      <alignment vertical="center"/>
    </xf>
    <xf numFmtId="43" fontId="10" fillId="5" borderId="12" xfId="2" applyFont="1" applyFill="1" applyBorder="1" applyAlignment="1">
      <alignment vertical="center"/>
    </xf>
    <xf numFmtId="43" fontId="10" fillId="0" borderId="13" xfId="2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43" fontId="17" fillId="0" borderId="12" xfId="2" applyFont="1" applyFill="1" applyBorder="1" applyAlignment="1">
      <alignment vertical="center"/>
    </xf>
    <xf numFmtId="43" fontId="10" fillId="0" borderId="12" xfId="2" applyFont="1" applyFill="1" applyBorder="1" applyAlignment="1">
      <alignment vertical="center"/>
    </xf>
    <xf numFmtId="43" fontId="14" fillId="0" borderId="12" xfId="2" applyFont="1" applyFill="1" applyBorder="1" applyAlignment="1">
      <alignment vertical="center"/>
    </xf>
    <xf numFmtId="43" fontId="10" fillId="0" borderId="12" xfId="1" applyFont="1" applyFill="1" applyBorder="1" applyAlignment="1">
      <alignment vertical="center"/>
    </xf>
    <xf numFmtId="43" fontId="18" fillId="0" borderId="12" xfId="2" applyFont="1" applyFill="1" applyBorder="1" applyAlignment="1">
      <alignment vertical="center"/>
    </xf>
    <xf numFmtId="0" fontId="11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43" fontId="19" fillId="7" borderId="15" xfId="2" applyFont="1" applyFill="1" applyBorder="1" applyAlignment="1">
      <alignment vertical="center"/>
    </xf>
    <xf numFmtId="43" fontId="19" fillId="7" borderId="16" xfId="2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3" fontId="20" fillId="2" borderId="17" xfId="1" applyFont="1" applyFill="1" applyBorder="1" applyAlignment="1">
      <alignment vertical="center"/>
    </xf>
    <xf numFmtId="43" fontId="20" fillId="2" borderId="0" xfId="1" applyFont="1" applyFill="1" applyBorder="1" applyAlignment="1">
      <alignment vertical="center"/>
    </xf>
    <xf numFmtId="43" fontId="21" fillId="2" borderId="0" xfId="2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22" fillId="2" borderId="0" xfId="1" applyFont="1" applyFill="1" applyAlignment="1">
      <alignment horizontal="center" vertical="center"/>
    </xf>
    <xf numFmtId="43" fontId="20" fillId="2" borderId="0" xfId="2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3" fontId="14" fillId="2" borderId="0" xfId="2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43" fontId="23" fillId="2" borderId="0" xfId="1" applyFont="1" applyFill="1" applyBorder="1" applyAlignment="1">
      <alignment vertical="center"/>
    </xf>
    <xf numFmtId="43" fontId="25" fillId="2" borderId="0" xfId="2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43" fontId="29" fillId="2" borderId="0" xfId="1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43" fontId="30" fillId="2" borderId="0" xfId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164" fontId="30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43" fontId="34" fillId="2" borderId="0" xfId="2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3" fillId="2" borderId="0" xfId="0" applyFont="1" applyFill="1"/>
    <xf numFmtId="0" fontId="8" fillId="5" borderId="0" xfId="0" applyFont="1" applyFill="1"/>
  </cellXfs>
  <cellStyles count="3">
    <cellStyle name="Millares" xfId="1" builtinId="3"/>
    <cellStyle name="Millares 2" xfId="2" xr:uid="{54BE5F65-FF63-4B04-AE52-09A11189C7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EBRERO%202023%20TECNOLOG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PRESUP. EJEC. 2023"/>
      <sheetName val="EJEC. 2023"/>
      <sheetName val="INGRESOS"/>
      <sheetName val="CXP ENERO 2023"/>
      <sheetName val="CXP FEBRERO 2023"/>
      <sheetName val="GRAFICOS"/>
    </sheetNames>
    <sheetDataSet>
      <sheetData sheetId="0"/>
      <sheetData sheetId="1"/>
      <sheetData sheetId="2"/>
      <sheetData sheetId="3">
        <row r="9">
          <cell r="V9">
            <v>36553681.629999995</v>
          </cell>
        </row>
        <row r="10">
          <cell r="V10">
            <v>7765766.04</v>
          </cell>
        </row>
        <row r="11">
          <cell r="V11">
            <v>0</v>
          </cell>
        </row>
        <row r="12">
          <cell r="V12">
            <v>5375000</v>
          </cell>
        </row>
        <row r="13">
          <cell r="V13">
            <v>5882500</v>
          </cell>
        </row>
        <row r="14">
          <cell r="V14">
            <v>0</v>
          </cell>
        </row>
        <row r="15">
          <cell r="V15">
            <v>1434996.73</v>
          </cell>
        </row>
        <row r="16">
          <cell r="V16">
            <v>0</v>
          </cell>
        </row>
        <row r="17">
          <cell r="V17">
            <v>184000</v>
          </cell>
        </row>
        <row r="18">
          <cell r="V18">
            <v>0</v>
          </cell>
        </row>
        <row r="19">
          <cell r="V19">
            <v>1713000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1280000</v>
          </cell>
        </row>
        <row r="24">
          <cell r="V24">
            <v>420000</v>
          </cell>
        </row>
        <row r="25">
          <cell r="V25">
            <v>0</v>
          </cell>
        </row>
        <row r="26">
          <cell r="V26">
            <v>0</v>
          </cell>
        </row>
        <row r="27">
          <cell r="V27">
            <v>1784644.51</v>
          </cell>
        </row>
        <row r="28">
          <cell r="V28">
            <v>1827019.29</v>
          </cell>
        </row>
        <row r="29">
          <cell r="V29">
            <v>233882.18</v>
          </cell>
        </row>
        <row r="32">
          <cell r="V32">
            <v>724506.39</v>
          </cell>
        </row>
        <row r="33">
          <cell r="V33">
            <v>42969.15</v>
          </cell>
        </row>
        <row r="34">
          <cell r="V34">
            <v>270447.58999999997</v>
          </cell>
        </row>
        <row r="35">
          <cell r="V35">
            <v>769697.02</v>
          </cell>
        </row>
        <row r="36">
          <cell r="V36">
            <v>164049.34</v>
          </cell>
        </row>
        <row r="37">
          <cell r="V37">
            <v>14750</v>
          </cell>
        </row>
        <row r="38">
          <cell r="V38">
            <v>6010996.7999999998</v>
          </cell>
        </row>
        <row r="39">
          <cell r="V39">
            <v>541998.72</v>
          </cell>
        </row>
        <row r="40">
          <cell r="V40">
            <v>620153.67999999993</v>
          </cell>
        </row>
        <row r="41">
          <cell r="V41">
            <v>0</v>
          </cell>
        </row>
        <row r="42">
          <cell r="V42">
            <v>0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2300</v>
          </cell>
        </row>
        <row r="46">
          <cell r="V46">
            <v>0</v>
          </cell>
        </row>
        <row r="47">
          <cell r="V47">
            <v>56325.01</v>
          </cell>
        </row>
        <row r="49">
          <cell r="V49">
            <v>1132800</v>
          </cell>
        </row>
        <row r="50">
          <cell r="V50">
            <v>22000</v>
          </cell>
        </row>
        <row r="51">
          <cell r="V51">
            <v>0</v>
          </cell>
        </row>
        <row r="53">
          <cell r="V53">
            <v>0</v>
          </cell>
        </row>
        <row r="54">
          <cell r="V54">
            <v>223941.5</v>
          </cell>
        </row>
        <row r="55">
          <cell r="V55">
            <v>0</v>
          </cell>
        </row>
        <row r="56">
          <cell r="V56">
            <v>30700</v>
          </cell>
        </row>
        <row r="57">
          <cell r="V57">
            <v>0</v>
          </cell>
        </row>
        <row r="58">
          <cell r="V58">
            <v>0</v>
          </cell>
        </row>
        <row r="60">
          <cell r="V60">
            <v>638759.75</v>
          </cell>
        </row>
        <row r="62">
          <cell r="V62">
            <v>1025884.05</v>
          </cell>
        </row>
        <row r="63">
          <cell r="V63">
            <v>0</v>
          </cell>
        </row>
        <row r="64">
          <cell r="V64">
            <v>0</v>
          </cell>
        </row>
        <row r="67">
          <cell r="V67">
            <v>617577</v>
          </cell>
        </row>
        <row r="68">
          <cell r="V68">
            <v>0</v>
          </cell>
        </row>
        <row r="70">
          <cell r="V70">
            <v>0</v>
          </cell>
        </row>
        <row r="71">
          <cell r="V71">
            <v>165200</v>
          </cell>
        </row>
        <row r="72">
          <cell r="V72">
            <v>0</v>
          </cell>
        </row>
        <row r="73">
          <cell r="V73">
            <v>0</v>
          </cell>
        </row>
        <row r="74">
          <cell r="V74">
            <v>491666.67</v>
          </cell>
        </row>
        <row r="75">
          <cell r="V75">
            <v>654.07000000000005</v>
          </cell>
        </row>
        <row r="76">
          <cell r="V76">
            <v>0</v>
          </cell>
        </row>
        <row r="79">
          <cell r="V79">
            <v>143210.19</v>
          </cell>
        </row>
        <row r="80">
          <cell r="V80">
            <v>0</v>
          </cell>
        </row>
        <row r="81">
          <cell r="V81">
            <v>0</v>
          </cell>
        </row>
        <row r="82">
          <cell r="V82">
            <v>32686</v>
          </cell>
        </row>
        <row r="83">
          <cell r="V83">
            <v>0</v>
          </cell>
        </row>
        <row r="84">
          <cell r="V84">
            <v>0</v>
          </cell>
        </row>
        <row r="85">
          <cell r="V85">
            <v>308098</v>
          </cell>
        </row>
        <row r="86">
          <cell r="V86">
            <v>0</v>
          </cell>
        </row>
        <row r="88">
          <cell r="V88">
            <v>0</v>
          </cell>
        </row>
        <row r="89">
          <cell r="V89">
            <v>0</v>
          </cell>
        </row>
        <row r="92">
          <cell r="V92">
            <v>145650</v>
          </cell>
        </row>
        <row r="93">
          <cell r="V93">
            <v>0</v>
          </cell>
        </row>
        <row r="94">
          <cell r="V94">
            <v>0</v>
          </cell>
        </row>
        <row r="95">
          <cell r="V95">
            <v>0</v>
          </cell>
        </row>
        <row r="96">
          <cell r="V96">
            <v>0</v>
          </cell>
        </row>
        <row r="97">
          <cell r="V97">
            <v>0</v>
          </cell>
        </row>
        <row r="98">
          <cell r="V98">
            <v>556971.04</v>
          </cell>
        </row>
        <row r="99">
          <cell r="V99">
            <v>120000</v>
          </cell>
        </row>
        <row r="100">
          <cell r="V100">
            <v>0</v>
          </cell>
        </row>
        <row r="101">
          <cell r="V101">
            <v>0</v>
          </cell>
        </row>
        <row r="102">
          <cell r="V102">
            <v>0</v>
          </cell>
        </row>
        <row r="103">
          <cell r="V103">
            <v>0</v>
          </cell>
        </row>
        <row r="104">
          <cell r="V104">
            <v>0</v>
          </cell>
        </row>
        <row r="105">
          <cell r="V105">
            <v>0</v>
          </cell>
        </row>
        <row r="106">
          <cell r="V106">
            <v>0</v>
          </cell>
        </row>
        <row r="107">
          <cell r="V107">
            <v>0</v>
          </cell>
        </row>
        <row r="108">
          <cell r="V108">
            <v>0</v>
          </cell>
        </row>
        <row r="109">
          <cell r="V109">
            <v>46740.160000000003</v>
          </cell>
        </row>
        <row r="110">
          <cell r="V110">
            <v>0</v>
          </cell>
        </row>
        <row r="111">
          <cell r="V111">
            <v>5928.2</v>
          </cell>
        </row>
        <row r="114">
          <cell r="V114">
            <v>0</v>
          </cell>
        </row>
        <row r="115">
          <cell r="V115">
            <v>0</v>
          </cell>
        </row>
        <row r="116">
          <cell r="V116">
            <v>240000</v>
          </cell>
        </row>
        <row r="117">
          <cell r="V117">
            <v>0</v>
          </cell>
        </row>
        <row r="118">
          <cell r="V118">
            <v>0</v>
          </cell>
        </row>
        <row r="119">
          <cell r="V119">
            <v>0</v>
          </cell>
        </row>
        <row r="121">
          <cell r="V121">
            <v>285089336</v>
          </cell>
        </row>
        <row r="123">
          <cell r="V123">
            <v>6471696.5999999996</v>
          </cell>
        </row>
        <row r="124">
          <cell r="V124">
            <v>0</v>
          </cell>
        </row>
        <row r="133">
          <cell r="V133">
            <v>301796205.74000001</v>
          </cell>
        </row>
        <row r="134">
          <cell r="V134">
            <v>0</v>
          </cell>
        </row>
        <row r="138">
          <cell r="V138">
            <v>0</v>
          </cell>
        </row>
        <row r="139">
          <cell r="V139">
            <v>244380.01</v>
          </cell>
        </row>
        <row r="140">
          <cell r="V140">
            <v>0</v>
          </cell>
        </row>
        <row r="141">
          <cell r="V141">
            <v>0</v>
          </cell>
        </row>
        <row r="142">
          <cell r="V142">
            <v>0</v>
          </cell>
        </row>
        <row r="143">
          <cell r="V143">
            <v>0</v>
          </cell>
        </row>
        <row r="144">
          <cell r="V144">
            <v>0</v>
          </cell>
        </row>
        <row r="145">
          <cell r="V145">
            <v>0</v>
          </cell>
        </row>
        <row r="146">
          <cell r="V146">
            <v>0</v>
          </cell>
        </row>
        <row r="148">
          <cell r="V148">
            <v>0</v>
          </cell>
        </row>
        <row r="149">
          <cell r="V149">
            <v>0</v>
          </cell>
        </row>
        <row r="150">
          <cell r="V150">
            <v>0</v>
          </cell>
        </row>
        <row r="151">
          <cell r="V151">
            <v>0</v>
          </cell>
        </row>
        <row r="152">
          <cell r="V152">
            <v>0</v>
          </cell>
        </row>
        <row r="153">
          <cell r="V153">
            <v>13666.97</v>
          </cell>
        </row>
        <row r="154">
          <cell r="V154">
            <v>0</v>
          </cell>
        </row>
        <row r="155">
          <cell r="V155">
            <v>0</v>
          </cell>
        </row>
        <row r="158">
          <cell r="V158">
            <v>475729.91</v>
          </cell>
        </row>
        <row r="159">
          <cell r="V159">
            <v>0</v>
          </cell>
        </row>
        <row r="160">
          <cell r="V160">
            <v>0</v>
          </cell>
        </row>
        <row r="163">
          <cell r="V163">
            <v>0</v>
          </cell>
        </row>
        <row r="170">
          <cell r="V170">
            <v>0</v>
          </cell>
        </row>
        <row r="173">
          <cell r="V173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41047-CE6C-4130-9707-F69E67B98617}">
  <sheetPr>
    <tabColor rgb="FF92D050"/>
  </sheetPr>
  <dimension ref="A1:Q200"/>
  <sheetViews>
    <sheetView tabSelected="1" view="pageBreakPreview" topLeftCell="A126" zoomScale="60" zoomScaleNormal="60" workbookViewId="0">
      <selection activeCell="K150" sqref="K150"/>
    </sheetView>
  </sheetViews>
  <sheetFormatPr baseColWidth="10" defaultColWidth="9.140625" defaultRowHeight="12.75" x14ac:dyDescent="0.2"/>
  <cols>
    <col min="1" max="1" width="17.5703125" style="142" customWidth="1"/>
    <col min="2" max="2" width="71.85546875" customWidth="1"/>
    <col min="3" max="3" width="26.5703125" style="143" customWidth="1"/>
    <col min="4" max="4" width="26.7109375" style="143" customWidth="1"/>
    <col min="5" max="5" width="0.140625" style="144" hidden="1" customWidth="1"/>
    <col min="6" max="6" width="25" style="48" bestFit="1" customWidth="1"/>
    <col min="7" max="7" width="24.5703125" customWidth="1"/>
    <col min="8" max="8" width="29.7109375" style="48" customWidth="1"/>
    <col min="9" max="9" width="29.7109375" customWidth="1"/>
    <col min="257" max="257" width="17.5703125" customWidth="1"/>
    <col min="258" max="258" width="71.85546875" customWidth="1"/>
    <col min="259" max="259" width="26.5703125" customWidth="1"/>
    <col min="260" max="260" width="26.7109375" customWidth="1"/>
    <col min="261" max="261" width="0" hidden="1" customWidth="1"/>
    <col min="262" max="262" width="25" bestFit="1" customWidth="1"/>
    <col min="263" max="263" width="24.5703125" customWidth="1"/>
    <col min="264" max="265" width="29.7109375" customWidth="1"/>
    <col min="513" max="513" width="17.5703125" customWidth="1"/>
    <col min="514" max="514" width="71.85546875" customWidth="1"/>
    <col min="515" max="515" width="26.5703125" customWidth="1"/>
    <col min="516" max="516" width="26.7109375" customWidth="1"/>
    <col min="517" max="517" width="0" hidden="1" customWidth="1"/>
    <col min="518" max="518" width="25" bestFit="1" customWidth="1"/>
    <col min="519" max="519" width="24.5703125" customWidth="1"/>
    <col min="520" max="521" width="29.7109375" customWidth="1"/>
    <col min="769" max="769" width="17.5703125" customWidth="1"/>
    <col min="770" max="770" width="71.85546875" customWidth="1"/>
    <col min="771" max="771" width="26.5703125" customWidth="1"/>
    <col min="772" max="772" width="26.7109375" customWidth="1"/>
    <col min="773" max="773" width="0" hidden="1" customWidth="1"/>
    <col min="774" max="774" width="25" bestFit="1" customWidth="1"/>
    <col min="775" max="775" width="24.5703125" customWidth="1"/>
    <col min="776" max="777" width="29.7109375" customWidth="1"/>
    <col min="1025" max="1025" width="17.5703125" customWidth="1"/>
    <col min="1026" max="1026" width="71.85546875" customWidth="1"/>
    <col min="1027" max="1027" width="26.5703125" customWidth="1"/>
    <col min="1028" max="1028" width="26.7109375" customWidth="1"/>
    <col min="1029" max="1029" width="0" hidden="1" customWidth="1"/>
    <col min="1030" max="1030" width="25" bestFit="1" customWidth="1"/>
    <col min="1031" max="1031" width="24.5703125" customWidth="1"/>
    <col min="1032" max="1033" width="29.7109375" customWidth="1"/>
    <col min="1281" max="1281" width="17.5703125" customWidth="1"/>
    <col min="1282" max="1282" width="71.85546875" customWidth="1"/>
    <col min="1283" max="1283" width="26.5703125" customWidth="1"/>
    <col min="1284" max="1284" width="26.7109375" customWidth="1"/>
    <col min="1285" max="1285" width="0" hidden="1" customWidth="1"/>
    <col min="1286" max="1286" width="25" bestFit="1" customWidth="1"/>
    <col min="1287" max="1287" width="24.5703125" customWidth="1"/>
    <col min="1288" max="1289" width="29.7109375" customWidth="1"/>
    <col min="1537" max="1537" width="17.5703125" customWidth="1"/>
    <col min="1538" max="1538" width="71.85546875" customWidth="1"/>
    <col min="1539" max="1539" width="26.5703125" customWidth="1"/>
    <col min="1540" max="1540" width="26.7109375" customWidth="1"/>
    <col min="1541" max="1541" width="0" hidden="1" customWidth="1"/>
    <col min="1542" max="1542" width="25" bestFit="1" customWidth="1"/>
    <col min="1543" max="1543" width="24.5703125" customWidth="1"/>
    <col min="1544" max="1545" width="29.7109375" customWidth="1"/>
    <col min="1793" max="1793" width="17.5703125" customWidth="1"/>
    <col min="1794" max="1794" width="71.85546875" customWidth="1"/>
    <col min="1795" max="1795" width="26.5703125" customWidth="1"/>
    <col min="1796" max="1796" width="26.7109375" customWidth="1"/>
    <col min="1797" max="1797" width="0" hidden="1" customWidth="1"/>
    <col min="1798" max="1798" width="25" bestFit="1" customWidth="1"/>
    <col min="1799" max="1799" width="24.5703125" customWidth="1"/>
    <col min="1800" max="1801" width="29.7109375" customWidth="1"/>
    <col min="2049" max="2049" width="17.5703125" customWidth="1"/>
    <col min="2050" max="2050" width="71.85546875" customWidth="1"/>
    <col min="2051" max="2051" width="26.5703125" customWidth="1"/>
    <col min="2052" max="2052" width="26.7109375" customWidth="1"/>
    <col min="2053" max="2053" width="0" hidden="1" customWidth="1"/>
    <col min="2054" max="2054" width="25" bestFit="1" customWidth="1"/>
    <col min="2055" max="2055" width="24.5703125" customWidth="1"/>
    <col min="2056" max="2057" width="29.7109375" customWidth="1"/>
    <col min="2305" max="2305" width="17.5703125" customWidth="1"/>
    <col min="2306" max="2306" width="71.85546875" customWidth="1"/>
    <col min="2307" max="2307" width="26.5703125" customWidth="1"/>
    <col min="2308" max="2308" width="26.7109375" customWidth="1"/>
    <col min="2309" max="2309" width="0" hidden="1" customWidth="1"/>
    <col min="2310" max="2310" width="25" bestFit="1" customWidth="1"/>
    <col min="2311" max="2311" width="24.5703125" customWidth="1"/>
    <col min="2312" max="2313" width="29.7109375" customWidth="1"/>
    <col min="2561" max="2561" width="17.5703125" customWidth="1"/>
    <col min="2562" max="2562" width="71.85546875" customWidth="1"/>
    <col min="2563" max="2563" width="26.5703125" customWidth="1"/>
    <col min="2564" max="2564" width="26.7109375" customWidth="1"/>
    <col min="2565" max="2565" width="0" hidden="1" customWidth="1"/>
    <col min="2566" max="2566" width="25" bestFit="1" customWidth="1"/>
    <col min="2567" max="2567" width="24.5703125" customWidth="1"/>
    <col min="2568" max="2569" width="29.7109375" customWidth="1"/>
    <col min="2817" max="2817" width="17.5703125" customWidth="1"/>
    <col min="2818" max="2818" width="71.85546875" customWidth="1"/>
    <col min="2819" max="2819" width="26.5703125" customWidth="1"/>
    <col min="2820" max="2820" width="26.7109375" customWidth="1"/>
    <col min="2821" max="2821" width="0" hidden="1" customWidth="1"/>
    <col min="2822" max="2822" width="25" bestFit="1" customWidth="1"/>
    <col min="2823" max="2823" width="24.5703125" customWidth="1"/>
    <col min="2824" max="2825" width="29.7109375" customWidth="1"/>
    <col min="3073" max="3073" width="17.5703125" customWidth="1"/>
    <col min="3074" max="3074" width="71.85546875" customWidth="1"/>
    <col min="3075" max="3075" width="26.5703125" customWidth="1"/>
    <col min="3076" max="3076" width="26.7109375" customWidth="1"/>
    <col min="3077" max="3077" width="0" hidden="1" customWidth="1"/>
    <col min="3078" max="3078" width="25" bestFit="1" customWidth="1"/>
    <col min="3079" max="3079" width="24.5703125" customWidth="1"/>
    <col min="3080" max="3081" width="29.7109375" customWidth="1"/>
    <col min="3329" max="3329" width="17.5703125" customWidth="1"/>
    <col min="3330" max="3330" width="71.85546875" customWidth="1"/>
    <col min="3331" max="3331" width="26.5703125" customWidth="1"/>
    <col min="3332" max="3332" width="26.7109375" customWidth="1"/>
    <col min="3333" max="3333" width="0" hidden="1" customWidth="1"/>
    <col min="3334" max="3334" width="25" bestFit="1" customWidth="1"/>
    <col min="3335" max="3335" width="24.5703125" customWidth="1"/>
    <col min="3336" max="3337" width="29.7109375" customWidth="1"/>
    <col min="3585" max="3585" width="17.5703125" customWidth="1"/>
    <col min="3586" max="3586" width="71.85546875" customWidth="1"/>
    <col min="3587" max="3587" width="26.5703125" customWidth="1"/>
    <col min="3588" max="3588" width="26.7109375" customWidth="1"/>
    <col min="3589" max="3589" width="0" hidden="1" customWidth="1"/>
    <col min="3590" max="3590" width="25" bestFit="1" customWidth="1"/>
    <col min="3591" max="3591" width="24.5703125" customWidth="1"/>
    <col min="3592" max="3593" width="29.7109375" customWidth="1"/>
    <col min="3841" max="3841" width="17.5703125" customWidth="1"/>
    <col min="3842" max="3842" width="71.85546875" customWidth="1"/>
    <col min="3843" max="3843" width="26.5703125" customWidth="1"/>
    <col min="3844" max="3844" width="26.7109375" customWidth="1"/>
    <col min="3845" max="3845" width="0" hidden="1" customWidth="1"/>
    <col min="3846" max="3846" width="25" bestFit="1" customWidth="1"/>
    <col min="3847" max="3847" width="24.5703125" customWidth="1"/>
    <col min="3848" max="3849" width="29.7109375" customWidth="1"/>
    <col min="4097" max="4097" width="17.5703125" customWidth="1"/>
    <col min="4098" max="4098" width="71.85546875" customWidth="1"/>
    <col min="4099" max="4099" width="26.5703125" customWidth="1"/>
    <col min="4100" max="4100" width="26.7109375" customWidth="1"/>
    <col min="4101" max="4101" width="0" hidden="1" customWidth="1"/>
    <col min="4102" max="4102" width="25" bestFit="1" customWidth="1"/>
    <col min="4103" max="4103" width="24.5703125" customWidth="1"/>
    <col min="4104" max="4105" width="29.7109375" customWidth="1"/>
    <col min="4353" max="4353" width="17.5703125" customWidth="1"/>
    <col min="4354" max="4354" width="71.85546875" customWidth="1"/>
    <col min="4355" max="4355" width="26.5703125" customWidth="1"/>
    <col min="4356" max="4356" width="26.7109375" customWidth="1"/>
    <col min="4357" max="4357" width="0" hidden="1" customWidth="1"/>
    <col min="4358" max="4358" width="25" bestFit="1" customWidth="1"/>
    <col min="4359" max="4359" width="24.5703125" customWidth="1"/>
    <col min="4360" max="4361" width="29.7109375" customWidth="1"/>
    <col min="4609" max="4609" width="17.5703125" customWidth="1"/>
    <col min="4610" max="4610" width="71.85546875" customWidth="1"/>
    <col min="4611" max="4611" width="26.5703125" customWidth="1"/>
    <col min="4612" max="4612" width="26.7109375" customWidth="1"/>
    <col min="4613" max="4613" width="0" hidden="1" customWidth="1"/>
    <col min="4614" max="4614" width="25" bestFit="1" customWidth="1"/>
    <col min="4615" max="4615" width="24.5703125" customWidth="1"/>
    <col min="4616" max="4617" width="29.7109375" customWidth="1"/>
    <col min="4865" max="4865" width="17.5703125" customWidth="1"/>
    <col min="4866" max="4866" width="71.85546875" customWidth="1"/>
    <col min="4867" max="4867" width="26.5703125" customWidth="1"/>
    <col min="4868" max="4868" width="26.7109375" customWidth="1"/>
    <col min="4869" max="4869" width="0" hidden="1" customWidth="1"/>
    <col min="4870" max="4870" width="25" bestFit="1" customWidth="1"/>
    <col min="4871" max="4871" width="24.5703125" customWidth="1"/>
    <col min="4872" max="4873" width="29.7109375" customWidth="1"/>
    <col min="5121" max="5121" width="17.5703125" customWidth="1"/>
    <col min="5122" max="5122" width="71.85546875" customWidth="1"/>
    <col min="5123" max="5123" width="26.5703125" customWidth="1"/>
    <col min="5124" max="5124" width="26.7109375" customWidth="1"/>
    <col min="5125" max="5125" width="0" hidden="1" customWidth="1"/>
    <col min="5126" max="5126" width="25" bestFit="1" customWidth="1"/>
    <col min="5127" max="5127" width="24.5703125" customWidth="1"/>
    <col min="5128" max="5129" width="29.7109375" customWidth="1"/>
    <col min="5377" max="5377" width="17.5703125" customWidth="1"/>
    <col min="5378" max="5378" width="71.85546875" customWidth="1"/>
    <col min="5379" max="5379" width="26.5703125" customWidth="1"/>
    <col min="5380" max="5380" width="26.7109375" customWidth="1"/>
    <col min="5381" max="5381" width="0" hidden="1" customWidth="1"/>
    <col min="5382" max="5382" width="25" bestFit="1" customWidth="1"/>
    <col min="5383" max="5383" width="24.5703125" customWidth="1"/>
    <col min="5384" max="5385" width="29.7109375" customWidth="1"/>
    <col min="5633" max="5633" width="17.5703125" customWidth="1"/>
    <col min="5634" max="5634" width="71.85546875" customWidth="1"/>
    <col min="5635" max="5635" width="26.5703125" customWidth="1"/>
    <col min="5636" max="5636" width="26.7109375" customWidth="1"/>
    <col min="5637" max="5637" width="0" hidden="1" customWidth="1"/>
    <col min="5638" max="5638" width="25" bestFit="1" customWidth="1"/>
    <col min="5639" max="5639" width="24.5703125" customWidth="1"/>
    <col min="5640" max="5641" width="29.7109375" customWidth="1"/>
    <col min="5889" max="5889" width="17.5703125" customWidth="1"/>
    <col min="5890" max="5890" width="71.85546875" customWidth="1"/>
    <col min="5891" max="5891" width="26.5703125" customWidth="1"/>
    <col min="5892" max="5892" width="26.7109375" customWidth="1"/>
    <col min="5893" max="5893" width="0" hidden="1" customWidth="1"/>
    <col min="5894" max="5894" width="25" bestFit="1" customWidth="1"/>
    <col min="5895" max="5895" width="24.5703125" customWidth="1"/>
    <col min="5896" max="5897" width="29.7109375" customWidth="1"/>
    <col min="6145" max="6145" width="17.5703125" customWidth="1"/>
    <col min="6146" max="6146" width="71.85546875" customWidth="1"/>
    <col min="6147" max="6147" width="26.5703125" customWidth="1"/>
    <col min="6148" max="6148" width="26.7109375" customWidth="1"/>
    <col min="6149" max="6149" width="0" hidden="1" customWidth="1"/>
    <col min="6150" max="6150" width="25" bestFit="1" customWidth="1"/>
    <col min="6151" max="6151" width="24.5703125" customWidth="1"/>
    <col min="6152" max="6153" width="29.7109375" customWidth="1"/>
    <col min="6401" max="6401" width="17.5703125" customWidth="1"/>
    <col min="6402" max="6402" width="71.85546875" customWidth="1"/>
    <col min="6403" max="6403" width="26.5703125" customWidth="1"/>
    <col min="6404" max="6404" width="26.7109375" customWidth="1"/>
    <col min="6405" max="6405" width="0" hidden="1" customWidth="1"/>
    <col min="6406" max="6406" width="25" bestFit="1" customWidth="1"/>
    <col min="6407" max="6407" width="24.5703125" customWidth="1"/>
    <col min="6408" max="6409" width="29.7109375" customWidth="1"/>
    <col min="6657" max="6657" width="17.5703125" customWidth="1"/>
    <col min="6658" max="6658" width="71.85546875" customWidth="1"/>
    <col min="6659" max="6659" width="26.5703125" customWidth="1"/>
    <col min="6660" max="6660" width="26.7109375" customWidth="1"/>
    <col min="6661" max="6661" width="0" hidden="1" customWidth="1"/>
    <col min="6662" max="6662" width="25" bestFit="1" customWidth="1"/>
    <col min="6663" max="6663" width="24.5703125" customWidth="1"/>
    <col min="6664" max="6665" width="29.7109375" customWidth="1"/>
    <col min="6913" max="6913" width="17.5703125" customWidth="1"/>
    <col min="6914" max="6914" width="71.85546875" customWidth="1"/>
    <col min="6915" max="6915" width="26.5703125" customWidth="1"/>
    <col min="6916" max="6916" width="26.7109375" customWidth="1"/>
    <col min="6917" max="6917" width="0" hidden="1" customWidth="1"/>
    <col min="6918" max="6918" width="25" bestFit="1" customWidth="1"/>
    <col min="6919" max="6919" width="24.5703125" customWidth="1"/>
    <col min="6920" max="6921" width="29.7109375" customWidth="1"/>
    <col min="7169" max="7169" width="17.5703125" customWidth="1"/>
    <col min="7170" max="7170" width="71.85546875" customWidth="1"/>
    <col min="7171" max="7171" width="26.5703125" customWidth="1"/>
    <col min="7172" max="7172" width="26.7109375" customWidth="1"/>
    <col min="7173" max="7173" width="0" hidden="1" customWidth="1"/>
    <col min="7174" max="7174" width="25" bestFit="1" customWidth="1"/>
    <col min="7175" max="7175" width="24.5703125" customWidth="1"/>
    <col min="7176" max="7177" width="29.7109375" customWidth="1"/>
    <col min="7425" max="7425" width="17.5703125" customWidth="1"/>
    <col min="7426" max="7426" width="71.85546875" customWidth="1"/>
    <col min="7427" max="7427" width="26.5703125" customWidth="1"/>
    <col min="7428" max="7428" width="26.7109375" customWidth="1"/>
    <col min="7429" max="7429" width="0" hidden="1" customWidth="1"/>
    <col min="7430" max="7430" width="25" bestFit="1" customWidth="1"/>
    <col min="7431" max="7431" width="24.5703125" customWidth="1"/>
    <col min="7432" max="7433" width="29.7109375" customWidth="1"/>
    <col min="7681" max="7681" width="17.5703125" customWidth="1"/>
    <col min="7682" max="7682" width="71.85546875" customWidth="1"/>
    <col min="7683" max="7683" width="26.5703125" customWidth="1"/>
    <col min="7684" max="7684" width="26.7109375" customWidth="1"/>
    <col min="7685" max="7685" width="0" hidden="1" customWidth="1"/>
    <col min="7686" max="7686" width="25" bestFit="1" customWidth="1"/>
    <col min="7687" max="7687" width="24.5703125" customWidth="1"/>
    <col min="7688" max="7689" width="29.7109375" customWidth="1"/>
    <col min="7937" max="7937" width="17.5703125" customWidth="1"/>
    <col min="7938" max="7938" width="71.85546875" customWidth="1"/>
    <col min="7939" max="7939" width="26.5703125" customWidth="1"/>
    <col min="7940" max="7940" width="26.7109375" customWidth="1"/>
    <col min="7941" max="7941" width="0" hidden="1" customWidth="1"/>
    <col min="7942" max="7942" width="25" bestFit="1" customWidth="1"/>
    <col min="7943" max="7943" width="24.5703125" customWidth="1"/>
    <col min="7944" max="7945" width="29.7109375" customWidth="1"/>
    <col min="8193" max="8193" width="17.5703125" customWidth="1"/>
    <col min="8194" max="8194" width="71.85546875" customWidth="1"/>
    <col min="8195" max="8195" width="26.5703125" customWidth="1"/>
    <col min="8196" max="8196" width="26.7109375" customWidth="1"/>
    <col min="8197" max="8197" width="0" hidden="1" customWidth="1"/>
    <col min="8198" max="8198" width="25" bestFit="1" customWidth="1"/>
    <col min="8199" max="8199" width="24.5703125" customWidth="1"/>
    <col min="8200" max="8201" width="29.7109375" customWidth="1"/>
    <col min="8449" max="8449" width="17.5703125" customWidth="1"/>
    <col min="8450" max="8450" width="71.85546875" customWidth="1"/>
    <col min="8451" max="8451" width="26.5703125" customWidth="1"/>
    <col min="8452" max="8452" width="26.7109375" customWidth="1"/>
    <col min="8453" max="8453" width="0" hidden="1" customWidth="1"/>
    <col min="8454" max="8454" width="25" bestFit="1" customWidth="1"/>
    <col min="8455" max="8455" width="24.5703125" customWidth="1"/>
    <col min="8456" max="8457" width="29.7109375" customWidth="1"/>
    <col min="8705" max="8705" width="17.5703125" customWidth="1"/>
    <col min="8706" max="8706" width="71.85546875" customWidth="1"/>
    <col min="8707" max="8707" width="26.5703125" customWidth="1"/>
    <col min="8708" max="8708" width="26.7109375" customWidth="1"/>
    <col min="8709" max="8709" width="0" hidden="1" customWidth="1"/>
    <col min="8710" max="8710" width="25" bestFit="1" customWidth="1"/>
    <col min="8711" max="8711" width="24.5703125" customWidth="1"/>
    <col min="8712" max="8713" width="29.7109375" customWidth="1"/>
    <col min="8961" max="8961" width="17.5703125" customWidth="1"/>
    <col min="8962" max="8962" width="71.85546875" customWidth="1"/>
    <col min="8963" max="8963" width="26.5703125" customWidth="1"/>
    <col min="8964" max="8964" width="26.7109375" customWidth="1"/>
    <col min="8965" max="8965" width="0" hidden="1" customWidth="1"/>
    <col min="8966" max="8966" width="25" bestFit="1" customWidth="1"/>
    <col min="8967" max="8967" width="24.5703125" customWidth="1"/>
    <col min="8968" max="8969" width="29.7109375" customWidth="1"/>
    <col min="9217" max="9217" width="17.5703125" customWidth="1"/>
    <col min="9218" max="9218" width="71.85546875" customWidth="1"/>
    <col min="9219" max="9219" width="26.5703125" customWidth="1"/>
    <col min="9220" max="9220" width="26.7109375" customWidth="1"/>
    <col min="9221" max="9221" width="0" hidden="1" customWidth="1"/>
    <col min="9222" max="9222" width="25" bestFit="1" customWidth="1"/>
    <col min="9223" max="9223" width="24.5703125" customWidth="1"/>
    <col min="9224" max="9225" width="29.7109375" customWidth="1"/>
    <col min="9473" max="9473" width="17.5703125" customWidth="1"/>
    <col min="9474" max="9474" width="71.85546875" customWidth="1"/>
    <col min="9475" max="9475" width="26.5703125" customWidth="1"/>
    <col min="9476" max="9476" width="26.7109375" customWidth="1"/>
    <col min="9477" max="9477" width="0" hidden="1" customWidth="1"/>
    <col min="9478" max="9478" width="25" bestFit="1" customWidth="1"/>
    <col min="9479" max="9479" width="24.5703125" customWidth="1"/>
    <col min="9480" max="9481" width="29.7109375" customWidth="1"/>
    <col min="9729" max="9729" width="17.5703125" customWidth="1"/>
    <col min="9730" max="9730" width="71.85546875" customWidth="1"/>
    <col min="9731" max="9731" width="26.5703125" customWidth="1"/>
    <col min="9732" max="9732" width="26.7109375" customWidth="1"/>
    <col min="9733" max="9733" width="0" hidden="1" customWidth="1"/>
    <col min="9734" max="9734" width="25" bestFit="1" customWidth="1"/>
    <col min="9735" max="9735" width="24.5703125" customWidth="1"/>
    <col min="9736" max="9737" width="29.7109375" customWidth="1"/>
    <col min="9985" max="9985" width="17.5703125" customWidth="1"/>
    <col min="9986" max="9986" width="71.85546875" customWidth="1"/>
    <col min="9987" max="9987" width="26.5703125" customWidth="1"/>
    <col min="9988" max="9988" width="26.7109375" customWidth="1"/>
    <col min="9989" max="9989" width="0" hidden="1" customWidth="1"/>
    <col min="9990" max="9990" width="25" bestFit="1" customWidth="1"/>
    <col min="9991" max="9991" width="24.5703125" customWidth="1"/>
    <col min="9992" max="9993" width="29.7109375" customWidth="1"/>
    <col min="10241" max="10241" width="17.5703125" customWidth="1"/>
    <col min="10242" max="10242" width="71.85546875" customWidth="1"/>
    <col min="10243" max="10243" width="26.5703125" customWidth="1"/>
    <col min="10244" max="10244" width="26.7109375" customWidth="1"/>
    <col min="10245" max="10245" width="0" hidden="1" customWidth="1"/>
    <col min="10246" max="10246" width="25" bestFit="1" customWidth="1"/>
    <col min="10247" max="10247" width="24.5703125" customWidth="1"/>
    <col min="10248" max="10249" width="29.7109375" customWidth="1"/>
    <col min="10497" max="10497" width="17.5703125" customWidth="1"/>
    <col min="10498" max="10498" width="71.85546875" customWidth="1"/>
    <col min="10499" max="10499" width="26.5703125" customWidth="1"/>
    <col min="10500" max="10500" width="26.7109375" customWidth="1"/>
    <col min="10501" max="10501" width="0" hidden="1" customWidth="1"/>
    <col min="10502" max="10502" width="25" bestFit="1" customWidth="1"/>
    <col min="10503" max="10503" width="24.5703125" customWidth="1"/>
    <col min="10504" max="10505" width="29.7109375" customWidth="1"/>
    <col min="10753" max="10753" width="17.5703125" customWidth="1"/>
    <col min="10754" max="10754" width="71.85546875" customWidth="1"/>
    <col min="10755" max="10755" width="26.5703125" customWidth="1"/>
    <col min="10756" max="10756" width="26.7109375" customWidth="1"/>
    <col min="10757" max="10757" width="0" hidden="1" customWidth="1"/>
    <col min="10758" max="10758" width="25" bestFit="1" customWidth="1"/>
    <col min="10759" max="10759" width="24.5703125" customWidth="1"/>
    <col min="10760" max="10761" width="29.7109375" customWidth="1"/>
    <col min="11009" max="11009" width="17.5703125" customWidth="1"/>
    <col min="11010" max="11010" width="71.85546875" customWidth="1"/>
    <col min="11011" max="11011" width="26.5703125" customWidth="1"/>
    <col min="11012" max="11012" width="26.7109375" customWidth="1"/>
    <col min="11013" max="11013" width="0" hidden="1" customWidth="1"/>
    <col min="11014" max="11014" width="25" bestFit="1" customWidth="1"/>
    <col min="11015" max="11015" width="24.5703125" customWidth="1"/>
    <col min="11016" max="11017" width="29.7109375" customWidth="1"/>
    <col min="11265" max="11265" width="17.5703125" customWidth="1"/>
    <col min="11266" max="11266" width="71.85546875" customWidth="1"/>
    <col min="11267" max="11267" width="26.5703125" customWidth="1"/>
    <col min="11268" max="11268" width="26.7109375" customWidth="1"/>
    <col min="11269" max="11269" width="0" hidden="1" customWidth="1"/>
    <col min="11270" max="11270" width="25" bestFit="1" customWidth="1"/>
    <col min="11271" max="11271" width="24.5703125" customWidth="1"/>
    <col min="11272" max="11273" width="29.7109375" customWidth="1"/>
    <col min="11521" max="11521" width="17.5703125" customWidth="1"/>
    <col min="11522" max="11522" width="71.85546875" customWidth="1"/>
    <col min="11523" max="11523" width="26.5703125" customWidth="1"/>
    <col min="11524" max="11524" width="26.7109375" customWidth="1"/>
    <col min="11525" max="11525" width="0" hidden="1" customWidth="1"/>
    <col min="11526" max="11526" width="25" bestFit="1" customWidth="1"/>
    <col min="11527" max="11527" width="24.5703125" customWidth="1"/>
    <col min="11528" max="11529" width="29.7109375" customWidth="1"/>
    <col min="11777" max="11777" width="17.5703125" customWidth="1"/>
    <col min="11778" max="11778" width="71.85546875" customWidth="1"/>
    <col min="11779" max="11779" width="26.5703125" customWidth="1"/>
    <col min="11780" max="11780" width="26.7109375" customWidth="1"/>
    <col min="11781" max="11781" width="0" hidden="1" customWidth="1"/>
    <col min="11782" max="11782" width="25" bestFit="1" customWidth="1"/>
    <col min="11783" max="11783" width="24.5703125" customWidth="1"/>
    <col min="11784" max="11785" width="29.7109375" customWidth="1"/>
    <col min="12033" max="12033" width="17.5703125" customWidth="1"/>
    <col min="12034" max="12034" width="71.85546875" customWidth="1"/>
    <col min="12035" max="12035" width="26.5703125" customWidth="1"/>
    <col min="12036" max="12036" width="26.7109375" customWidth="1"/>
    <col min="12037" max="12037" width="0" hidden="1" customWidth="1"/>
    <col min="12038" max="12038" width="25" bestFit="1" customWidth="1"/>
    <col min="12039" max="12039" width="24.5703125" customWidth="1"/>
    <col min="12040" max="12041" width="29.7109375" customWidth="1"/>
    <col min="12289" max="12289" width="17.5703125" customWidth="1"/>
    <col min="12290" max="12290" width="71.85546875" customWidth="1"/>
    <col min="12291" max="12291" width="26.5703125" customWidth="1"/>
    <col min="12292" max="12292" width="26.7109375" customWidth="1"/>
    <col min="12293" max="12293" width="0" hidden="1" customWidth="1"/>
    <col min="12294" max="12294" width="25" bestFit="1" customWidth="1"/>
    <col min="12295" max="12295" width="24.5703125" customWidth="1"/>
    <col min="12296" max="12297" width="29.7109375" customWidth="1"/>
    <col min="12545" max="12545" width="17.5703125" customWidth="1"/>
    <col min="12546" max="12546" width="71.85546875" customWidth="1"/>
    <col min="12547" max="12547" width="26.5703125" customWidth="1"/>
    <col min="12548" max="12548" width="26.7109375" customWidth="1"/>
    <col min="12549" max="12549" width="0" hidden="1" customWidth="1"/>
    <col min="12550" max="12550" width="25" bestFit="1" customWidth="1"/>
    <col min="12551" max="12551" width="24.5703125" customWidth="1"/>
    <col min="12552" max="12553" width="29.7109375" customWidth="1"/>
    <col min="12801" max="12801" width="17.5703125" customWidth="1"/>
    <col min="12802" max="12802" width="71.85546875" customWidth="1"/>
    <col min="12803" max="12803" width="26.5703125" customWidth="1"/>
    <col min="12804" max="12804" width="26.7109375" customWidth="1"/>
    <col min="12805" max="12805" width="0" hidden="1" customWidth="1"/>
    <col min="12806" max="12806" width="25" bestFit="1" customWidth="1"/>
    <col min="12807" max="12807" width="24.5703125" customWidth="1"/>
    <col min="12808" max="12809" width="29.7109375" customWidth="1"/>
    <col min="13057" max="13057" width="17.5703125" customWidth="1"/>
    <col min="13058" max="13058" width="71.85546875" customWidth="1"/>
    <col min="13059" max="13059" width="26.5703125" customWidth="1"/>
    <col min="13060" max="13060" width="26.7109375" customWidth="1"/>
    <col min="13061" max="13061" width="0" hidden="1" customWidth="1"/>
    <col min="13062" max="13062" width="25" bestFit="1" customWidth="1"/>
    <col min="13063" max="13063" width="24.5703125" customWidth="1"/>
    <col min="13064" max="13065" width="29.7109375" customWidth="1"/>
    <col min="13313" max="13313" width="17.5703125" customWidth="1"/>
    <col min="13314" max="13314" width="71.85546875" customWidth="1"/>
    <col min="13315" max="13315" width="26.5703125" customWidth="1"/>
    <col min="13316" max="13316" width="26.7109375" customWidth="1"/>
    <col min="13317" max="13317" width="0" hidden="1" customWidth="1"/>
    <col min="13318" max="13318" width="25" bestFit="1" customWidth="1"/>
    <col min="13319" max="13319" width="24.5703125" customWidth="1"/>
    <col min="13320" max="13321" width="29.7109375" customWidth="1"/>
    <col min="13569" max="13569" width="17.5703125" customWidth="1"/>
    <col min="13570" max="13570" width="71.85546875" customWidth="1"/>
    <col min="13571" max="13571" width="26.5703125" customWidth="1"/>
    <col min="13572" max="13572" width="26.7109375" customWidth="1"/>
    <col min="13573" max="13573" width="0" hidden="1" customWidth="1"/>
    <col min="13574" max="13574" width="25" bestFit="1" customWidth="1"/>
    <col min="13575" max="13575" width="24.5703125" customWidth="1"/>
    <col min="13576" max="13577" width="29.7109375" customWidth="1"/>
    <col min="13825" max="13825" width="17.5703125" customWidth="1"/>
    <col min="13826" max="13826" width="71.85546875" customWidth="1"/>
    <col min="13827" max="13827" width="26.5703125" customWidth="1"/>
    <col min="13828" max="13828" width="26.7109375" customWidth="1"/>
    <col min="13829" max="13829" width="0" hidden="1" customWidth="1"/>
    <col min="13830" max="13830" width="25" bestFit="1" customWidth="1"/>
    <col min="13831" max="13831" width="24.5703125" customWidth="1"/>
    <col min="13832" max="13833" width="29.7109375" customWidth="1"/>
    <col min="14081" max="14081" width="17.5703125" customWidth="1"/>
    <col min="14082" max="14082" width="71.85546875" customWidth="1"/>
    <col min="14083" max="14083" width="26.5703125" customWidth="1"/>
    <col min="14084" max="14084" width="26.7109375" customWidth="1"/>
    <col min="14085" max="14085" width="0" hidden="1" customWidth="1"/>
    <col min="14086" max="14086" width="25" bestFit="1" customWidth="1"/>
    <col min="14087" max="14087" width="24.5703125" customWidth="1"/>
    <col min="14088" max="14089" width="29.7109375" customWidth="1"/>
    <col min="14337" max="14337" width="17.5703125" customWidth="1"/>
    <col min="14338" max="14338" width="71.85546875" customWidth="1"/>
    <col min="14339" max="14339" width="26.5703125" customWidth="1"/>
    <col min="14340" max="14340" width="26.7109375" customWidth="1"/>
    <col min="14341" max="14341" width="0" hidden="1" customWidth="1"/>
    <col min="14342" max="14342" width="25" bestFit="1" customWidth="1"/>
    <col min="14343" max="14343" width="24.5703125" customWidth="1"/>
    <col min="14344" max="14345" width="29.7109375" customWidth="1"/>
    <col min="14593" max="14593" width="17.5703125" customWidth="1"/>
    <col min="14594" max="14594" width="71.85546875" customWidth="1"/>
    <col min="14595" max="14595" width="26.5703125" customWidth="1"/>
    <col min="14596" max="14596" width="26.7109375" customWidth="1"/>
    <col min="14597" max="14597" width="0" hidden="1" customWidth="1"/>
    <col min="14598" max="14598" width="25" bestFit="1" customWidth="1"/>
    <col min="14599" max="14599" width="24.5703125" customWidth="1"/>
    <col min="14600" max="14601" width="29.7109375" customWidth="1"/>
    <col min="14849" max="14849" width="17.5703125" customWidth="1"/>
    <col min="14850" max="14850" width="71.85546875" customWidth="1"/>
    <col min="14851" max="14851" width="26.5703125" customWidth="1"/>
    <col min="14852" max="14852" width="26.7109375" customWidth="1"/>
    <col min="14853" max="14853" width="0" hidden="1" customWidth="1"/>
    <col min="14854" max="14854" width="25" bestFit="1" customWidth="1"/>
    <col min="14855" max="14855" width="24.5703125" customWidth="1"/>
    <col min="14856" max="14857" width="29.7109375" customWidth="1"/>
    <col min="15105" max="15105" width="17.5703125" customWidth="1"/>
    <col min="15106" max="15106" width="71.85546875" customWidth="1"/>
    <col min="15107" max="15107" width="26.5703125" customWidth="1"/>
    <col min="15108" max="15108" width="26.7109375" customWidth="1"/>
    <col min="15109" max="15109" width="0" hidden="1" customWidth="1"/>
    <col min="15110" max="15110" width="25" bestFit="1" customWidth="1"/>
    <col min="15111" max="15111" width="24.5703125" customWidth="1"/>
    <col min="15112" max="15113" width="29.7109375" customWidth="1"/>
    <col min="15361" max="15361" width="17.5703125" customWidth="1"/>
    <col min="15362" max="15362" width="71.85546875" customWidth="1"/>
    <col min="15363" max="15363" width="26.5703125" customWidth="1"/>
    <col min="15364" max="15364" width="26.7109375" customWidth="1"/>
    <col min="15365" max="15365" width="0" hidden="1" customWidth="1"/>
    <col min="15366" max="15366" width="25" bestFit="1" customWidth="1"/>
    <col min="15367" max="15367" width="24.5703125" customWidth="1"/>
    <col min="15368" max="15369" width="29.7109375" customWidth="1"/>
    <col min="15617" max="15617" width="17.5703125" customWidth="1"/>
    <col min="15618" max="15618" width="71.85546875" customWidth="1"/>
    <col min="15619" max="15619" width="26.5703125" customWidth="1"/>
    <col min="15620" max="15620" width="26.7109375" customWidth="1"/>
    <col min="15621" max="15621" width="0" hidden="1" customWidth="1"/>
    <col min="15622" max="15622" width="25" bestFit="1" customWidth="1"/>
    <col min="15623" max="15623" width="24.5703125" customWidth="1"/>
    <col min="15624" max="15625" width="29.7109375" customWidth="1"/>
    <col min="15873" max="15873" width="17.5703125" customWidth="1"/>
    <col min="15874" max="15874" width="71.85546875" customWidth="1"/>
    <col min="15875" max="15875" width="26.5703125" customWidth="1"/>
    <col min="15876" max="15876" width="26.7109375" customWidth="1"/>
    <col min="15877" max="15877" width="0" hidden="1" customWidth="1"/>
    <col min="15878" max="15878" width="25" bestFit="1" customWidth="1"/>
    <col min="15879" max="15879" width="24.5703125" customWidth="1"/>
    <col min="15880" max="15881" width="29.7109375" customWidth="1"/>
    <col min="16129" max="16129" width="17.5703125" customWidth="1"/>
    <col min="16130" max="16130" width="71.85546875" customWidth="1"/>
    <col min="16131" max="16131" width="26.5703125" customWidth="1"/>
    <col min="16132" max="16132" width="26.7109375" customWidth="1"/>
    <col min="16133" max="16133" width="0" hidden="1" customWidth="1"/>
    <col min="16134" max="16134" width="25" bestFit="1" customWidth="1"/>
    <col min="16135" max="16135" width="24.5703125" customWidth="1"/>
    <col min="16136" max="16137" width="29.7109375" customWidth="1"/>
  </cols>
  <sheetData>
    <row r="1" spans="1:8" s="4" customFormat="1" ht="29.25" customHeight="1" x14ac:dyDescent="0.2">
      <c r="A1" s="1"/>
      <c r="B1" s="2"/>
      <c r="C1" s="2"/>
      <c r="D1" s="2"/>
      <c r="E1" s="2"/>
      <c r="F1" s="2"/>
      <c r="G1" s="2"/>
      <c r="H1" s="3"/>
    </row>
    <row r="2" spans="1:8" s="4" customFormat="1" ht="30" customHeight="1" x14ac:dyDescent="0.2">
      <c r="A2" s="1"/>
      <c r="B2" s="5"/>
      <c r="C2" s="5"/>
      <c r="D2" s="5"/>
      <c r="E2" s="5"/>
      <c r="F2" s="5"/>
      <c r="G2" s="5"/>
      <c r="H2" s="3"/>
    </row>
    <row r="3" spans="1:8" s="9" customFormat="1" ht="24.75" customHeight="1" x14ac:dyDescent="0.2">
      <c r="A3" s="6"/>
      <c r="B3" s="7" t="s">
        <v>0</v>
      </c>
      <c r="C3" s="7"/>
      <c r="D3" s="7"/>
      <c r="E3" s="7"/>
      <c r="F3" s="7"/>
      <c r="G3" s="7"/>
      <c r="H3" s="8"/>
    </row>
    <row r="4" spans="1:8" s="9" customFormat="1" ht="35.25" customHeight="1" x14ac:dyDescent="0.2">
      <c r="A4" s="7" t="s">
        <v>1</v>
      </c>
      <c r="B4" s="7"/>
      <c r="C4" s="7"/>
      <c r="D4" s="7"/>
      <c r="E4" s="7"/>
      <c r="F4" s="7"/>
      <c r="G4" s="7"/>
      <c r="H4" s="8"/>
    </row>
    <row r="5" spans="1:8" s="4" customFormat="1" ht="24.75" customHeight="1" thickBot="1" x14ac:dyDescent="0.25">
      <c r="A5" s="1"/>
      <c r="B5" s="2" t="s">
        <v>2</v>
      </c>
      <c r="C5" s="10"/>
      <c r="D5" s="10"/>
      <c r="E5" s="10"/>
      <c r="F5" s="10"/>
      <c r="G5" s="10"/>
      <c r="H5" s="3"/>
    </row>
    <row r="6" spans="1:8" s="4" customFormat="1" ht="108.75" customHeight="1" x14ac:dyDescent="0.2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5" t="s">
        <v>9</v>
      </c>
      <c r="H6" s="3"/>
    </row>
    <row r="7" spans="1:8" s="4" customFormat="1" ht="28.5" customHeight="1" thickBot="1" x14ac:dyDescent="0.25">
      <c r="A7" s="16"/>
      <c r="B7" s="17" t="s">
        <v>10</v>
      </c>
      <c r="C7" s="18">
        <f>SUM(C9:C36)</f>
        <v>519101000</v>
      </c>
      <c r="D7" s="18">
        <f>SUM(D9:D36)</f>
        <v>0</v>
      </c>
      <c r="E7" s="19">
        <f>SUM(E9:E36)</f>
        <v>519101000</v>
      </c>
      <c r="F7" s="18">
        <f>SUM(F9:F36)</f>
        <v>64454490.379999988</v>
      </c>
      <c r="G7" s="20">
        <f>SUM(G9:G36)</f>
        <v>454646509.62</v>
      </c>
      <c r="H7" s="3"/>
    </row>
    <row r="8" spans="1:8" s="28" customFormat="1" ht="26.25" customHeight="1" x14ac:dyDescent="0.2">
      <c r="A8" s="21" t="s">
        <v>11</v>
      </c>
      <c r="B8" s="22" t="s">
        <v>12</v>
      </c>
      <c r="C8" s="23"/>
      <c r="D8" s="23"/>
      <c r="E8" s="24"/>
      <c r="F8" s="25"/>
      <c r="G8" s="26"/>
      <c r="H8" s="27"/>
    </row>
    <row r="9" spans="1:8" s="28" customFormat="1" ht="26.25" customHeight="1" x14ac:dyDescent="0.2">
      <c r="A9" s="29" t="s">
        <v>13</v>
      </c>
      <c r="B9" s="30" t="s">
        <v>14</v>
      </c>
      <c r="C9" s="31">
        <f>228000000+10000000</f>
        <v>238000000</v>
      </c>
      <c r="D9" s="32">
        <v>0</v>
      </c>
      <c r="E9" s="33">
        <f>+C9+D9</f>
        <v>238000000</v>
      </c>
      <c r="F9" s="34">
        <f>+'[1]EJEC. 2023'!V9</f>
        <v>36553681.629999995</v>
      </c>
      <c r="G9" s="35">
        <f>+E9-F9</f>
        <v>201446318.37</v>
      </c>
      <c r="H9" s="27"/>
    </row>
    <row r="10" spans="1:8" s="28" customFormat="1" ht="26.25" customHeight="1" x14ac:dyDescent="0.2">
      <c r="A10" s="36" t="s">
        <v>15</v>
      </c>
      <c r="B10" s="37" t="s">
        <v>16</v>
      </c>
      <c r="C10" s="31"/>
      <c r="D10" s="32"/>
      <c r="E10" s="33"/>
      <c r="F10" s="34"/>
      <c r="G10" s="35"/>
      <c r="H10" s="27"/>
    </row>
    <row r="11" spans="1:8" s="28" customFormat="1" ht="26.25" customHeight="1" x14ac:dyDescent="0.2">
      <c r="A11" s="29" t="s">
        <v>17</v>
      </c>
      <c r="B11" s="30" t="s">
        <v>18</v>
      </c>
      <c r="C11" s="31">
        <v>32328000</v>
      </c>
      <c r="D11" s="32">
        <v>0</v>
      </c>
      <c r="E11" s="33">
        <f>+C11+D11</f>
        <v>32328000</v>
      </c>
      <c r="F11" s="34">
        <f>+'[1]EJEC. 2023'!V10</f>
        <v>7765766.04</v>
      </c>
      <c r="G11" s="35">
        <f t="shared" ref="G11:G36" si="0">+E11-F11</f>
        <v>24562233.960000001</v>
      </c>
      <c r="H11" s="27"/>
    </row>
    <row r="12" spans="1:8" s="28" customFormat="1" ht="26.25" customHeight="1" x14ac:dyDescent="0.2">
      <c r="A12" s="29" t="s">
        <v>19</v>
      </c>
      <c r="B12" s="30" t="s">
        <v>20</v>
      </c>
      <c r="C12" s="31">
        <v>7200000</v>
      </c>
      <c r="D12" s="32">
        <v>0</v>
      </c>
      <c r="E12" s="33">
        <f>+C12+D12</f>
        <v>7200000</v>
      </c>
      <c r="F12" s="34">
        <f>+'[1]EJEC. 2023'!V11</f>
        <v>0</v>
      </c>
      <c r="G12" s="35">
        <f t="shared" si="0"/>
        <v>7200000</v>
      </c>
      <c r="H12" s="27"/>
    </row>
    <row r="13" spans="1:8" s="28" customFormat="1" ht="26.25" customHeight="1" x14ac:dyDescent="0.2">
      <c r="A13" s="29" t="s">
        <v>21</v>
      </c>
      <c r="B13" s="30" t="s">
        <v>22</v>
      </c>
      <c r="C13" s="31">
        <v>98662000</v>
      </c>
      <c r="D13" s="32">
        <v>0</v>
      </c>
      <c r="E13" s="33">
        <f>+C13+D13</f>
        <v>98662000</v>
      </c>
      <c r="F13" s="34">
        <f>+'[1]EJEC. 2023'!V12</f>
        <v>5375000</v>
      </c>
      <c r="G13" s="35">
        <f t="shared" si="0"/>
        <v>93287000</v>
      </c>
      <c r="H13" s="27"/>
    </row>
    <row r="14" spans="1:8" s="28" customFormat="1" ht="26.25" customHeight="1" x14ac:dyDescent="0.2">
      <c r="A14" s="36" t="s">
        <v>23</v>
      </c>
      <c r="B14" s="30" t="s">
        <v>24</v>
      </c>
      <c r="C14" s="31">
        <v>36411000</v>
      </c>
      <c r="D14" s="32">
        <v>0</v>
      </c>
      <c r="E14" s="33">
        <f>+C14+D14</f>
        <v>36411000</v>
      </c>
      <c r="F14" s="34">
        <f>+'[1]EJEC. 2023'!V13</f>
        <v>5882500</v>
      </c>
      <c r="G14" s="35">
        <f t="shared" si="0"/>
        <v>30528500</v>
      </c>
      <c r="H14" s="27"/>
    </row>
    <row r="15" spans="1:8" s="28" customFormat="1" ht="26.25" customHeight="1" x14ac:dyDescent="0.2">
      <c r="A15" s="36" t="s">
        <v>25</v>
      </c>
      <c r="B15" s="30" t="s">
        <v>26</v>
      </c>
      <c r="C15" s="31">
        <v>25000000</v>
      </c>
      <c r="D15" s="32">
        <v>0</v>
      </c>
      <c r="E15" s="33">
        <f>+C15+D15</f>
        <v>25000000</v>
      </c>
      <c r="F15" s="34">
        <f>+'[1]EJEC. 2023'!V14</f>
        <v>0</v>
      </c>
      <c r="G15" s="35">
        <f t="shared" si="0"/>
        <v>25000000</v>
      </c>
      <c r="H15" s="27"/>
    </row>
    <row r="16" spans="1:8" s="28" customFormat="1" ht="26.25" customHeight="1" x14ac:dyDescent="0.2">
      <c r="A16" s="36" t="s">
        <v>27</v>
      </c>
      <c r="B16" s="37" t="s">
        <v>28</v>
      </c>
      <c r="C16" s="31"/>
      <c r="D16" s="32"/>
      <c r="E16" s="33"/>
      <c r="F16" s="34"/>
      <c r="G16" s="35"/>
      <c r="H16" s="27"/>
    </row>
    <row r="17" spans="1:8" s="28" customFormat="1" ht="26.25" customHeight="1" x14ac:dyDescent="0.2">
      <c r="A17" s="29" t="s">
        <v>29</v>
      </c>
      <c r="B17" s="30" t="s">
        <v>30</v>
      </c>
      <c r="C17" s="31">
        <v>3000000</v>
      </c>
      <c r="D17" s="32">
        <v>0</v>
      </c>
      <c r="E17" s="33">
        <f>+C17+D17</f>
        <v>3000000</v>
      </c>
      <c r="F17" s="34">
        <f>+'[1]EJEC. 2023'!V15</f>
        <v>1434996.73</v>
      </c>
      <c r="G17" s="35">
        <f t="shared" si="0"/>
        <v>1565003.27</v>
      </c>
      <c r="H17" s="27"/>
    </row>
    <row r="18" spans="1:8" s="28" customFormat="1" ht="26.25" customHeight="1" x14ac:dyDescent="0.2">
      <c r="A18" s="29" t="s">
        <v>31</v>
      </c>
      <c r="B18" s="30" t="s">
        <v>32</v>
      </c>
      <c r="C18" s="31">
        <v>2000000</v>
      </c>
      <c r="D18" s="32">
        <v>0</v>
      </c>
      <c r="E18" s="33">
        <f>+C18+D18</f>
        <v>2000000</v>
      </c>
      <c r="F18" s="34">
        <f>+'[1]EJEC. 2023'!V16</f>
        <v>0</v>
      </c>
      <c r="G18" s="35">
        <f t="shared" si="0"/>
        <v>2000000</v>
      </c>
      <c r="H18" s="27"/>
    </row>
    <row r="19" spans="1:8" s="28" customFormat="1" ht="26.25" customHeight="1" x14ac:dyDescent="0.2">
      <c r="A19" s="36" t="s">
        <v>33</v>
      </c>
      <c r="B19" s="37" t="s">
        <v>34</v>
      </c>
      <c r="C19" s="31"/>
      <c r="D19" s="32"/>
      <c r="E19" s="33"/>
      <c r="F19" s="34"/>
      <c r="G19" s="35"/>
      <c r="H19" s="27"/>
    </row>
    <row r="20" spans="1:8" s="28" customFormat="1" ht="32.25" customHeight="1" x14ac:dyDescent="0.2">
      <c r="A20" s="29" t="s">
        <v>35</v>
      </c>
      <c r="B20" s="30" t="s">
        <v>36</v>
      </c>
      <c r="C20" s="31">
        <v>500000</v>
      </c>
      <c r="D20" s="32">
        <v>0</v>
      </c>
      <c r="E20" s="31">
        <f t="shared" ref="E20:E25" si="1">+C20+D20</f>
        <v>500000</v>
      </c>
      <c r="F20" s="34">
        <f>+'[1]EJEC. 2023'!V17</f>
        <v>184000</v>
      </c>
      <c r="G20" s="35">
        <f t="shared" si="0"/>
        <v>316000</v>
      </c>
      <c r="H20" s="27"/>
    </row>
    <row r="21" spans="1:8" s="28" customFormat="1" ht="33" hidden="1" customHeight="1" x14ac:dyDescent="0.2">
      <c r="A21" s="29" t="s">
        <v>37</v>
      </c>
      <c r="B21" s="30" t="s">
        <v>38</v>
      </c>
      <c r="C21" s="31">
        <v>0</v>
      </c>
      <c r="D21" s="32"/>
      <c r="E21" s="31">
        <f t="shared" si="1"/>
        <v>0</v>
      </c>
      <c r="F21" s="34">
        <f>+'[1]EJEC. 2023'!V18</f>
        <v>0</v>
      </c>
      <c r="G21" s="35">
        <f t="shared" si="0"/>
        <v>0</v>
      </c>
      <c r="H21" s="27"/>
    </row>
    <row r="22" spans="1:8" s="28" customFormat="1" ht="33" customHeight="1" x14ac:dyDescent="0.2">
      <c r="A22" s="29" t="s">
        <v>39</v>
      </c>
      <c r="B22" s="30" t="s">
        <v>40</v>
      </c>
      <c r="C22" s="31">
        <v>12000000</v>
      </c>
      <c r="D22" s="32">
        <v>0</v>
      </c>
      <c r="E22" s="31">
        <f t="shared" si="1"/>
        <v>12000000</v>
      </c>
      <c r="F22" s="34">
        <f>+'[1]EJEC. 2023'!V19</f>
        <v>1713000</v>
      </c>
      <c r="G22" s="35">
        <f t="shared" si="0"/>
        <v>10287000</v>
      </c>
      <c r="H22" s="27"/>
    </row>
    <row r="23" spans="1:8" s="28" customFormat="1" ht="28.5" customHeight="1" x14ac:dyDescent="0.2">
      <c r="A23" s="29" t="s">
        <v>41</v>
      </c>
      <c r="B23" s="30" t="s">
        <v>42</v>
      </c>
      <c r="C23" s="31">
        <f>1000000</f>
        <v>1000000</v>
      </c>
      <c r="D23" s="32">
        <v>0</v>
      </c>
      <c r="E23" s="31">
        <f t="shared" si="1"/>
        <v>1000000</v>
      </c>
      <c r="F23" s="34">
        <f>+'[1]EJEC. 2023'!V20</f>
        <v>0</v>
      </c>
      <c r="G23" s="35">
        <f t="shared" si="0"/>
        <v>1000000</v>
      </c>
      <c r="H23" s="27"/>
    </row>
    <row r="24" spans="1:8" s="28" customFormat="1" ht="26.25" customHeight="1" x14ac:dyDescent="0.2">
      <c r="A24" s="38" t="s">
        <v>43</v>
      </c>
      <c r="B24" s="39" t="s">
        <v>44</v>
      </c>
      <c r="C24" s="31">
        <v>500000</v>
      </c>
      <c r="D24" s="32">
        <v>0</v>
      </c>
      <c r="E24" s="31">
        <f t="shared" si="1"/>
        <v>500000</v>
      </c>
      <c r="F24" s="34">
        <f>+'[1]EJEC. 2023'!V21</f>
        <v>0</v>
      </c>
      <c r="G24" s="35">
        <f t="shared" si="0"/>
        <v>500000</v>
      </c>
      <c r="H24" s="27"/>
    </row>
    <row r="25" spans="1:8" s="28" customFormat="1" ht="26.25" customHeight="1" x14ac:dyDescent="0.2">
      <c r="A25" s="29" t="s">
        <v>45</v>
      </c>
      <c r="B25" s="30" t="s">
        <v>46</v>
      </c>
      <c r="C25" s="31">
        <v>2000000</v>
      </c>
      <c r="D25" s="32">
        <v>0</v>
      </c>
      <c r="E25" s="33">
        <f t="shared" si="1"/>
        <v>2000000</v>
      </c>
      <c r="F25" s="34">
        <f>+'[1]EJEC. 2023'!V22</f>
        <v>0</v>
      </c>
      <c r="G25" s="35">
        <f t="shared" si="0"/>
        <v>2000000</v>
      </c>
      <c r="H25" s="27"/>
    </row>
    <row r="26" spans="1:8" s="28" customFormat="1" ht="26.25" customHeight="1" x14ac:dyDescent="0.2">
      <c r="A26" s="36" t="s">
        <v>47</v>
      </c>
      <c r="B26" s="40" t="s">
        <v>48</v>
      </c>
      <c r="C26" s="31"/>
      <c r="D26" s="32"/>
      <c r="E26" s="33"/>
      <c r="F26" s="34"/>
      <c r="G26" s="35"/>
      <c r="H26" s="27"/>
    </row>
    <row r="27" spans="1:8" s="28" customFormat="1" ht="26.25" customHeight="1" x14ac:dyDescent="0.2">
      <c r="A27" s="29" t="s">
        <v>49</v>
      </c>
      <c r="B27" s="41" t="s">
        <v>50</v>
      </c>
      <c r="C27" s="31">
        <v>20000000</v>
      </c>
      <c r="D27" s="32">
        <v>0</v>
      </c>
      <c r="E27" s="33">
        <f>+C27+D27</f>
        <v>20000000</v>
      </c>
      <c r="F27" s="34">
        <f>+'[1]EJEC. 2023'!V23</f>
        <v>1280000</v>
      </c>
      <c r="G27" s="35">
        <f t="shared" si="0"/>
        <v>18720000</v>
      </c>
      <c r="H27" s="27"/>
    </row>
    <row r="28" spans="1:8" s="28" customFormat="1" ht="26.25" customHeight="1" x14ac:dyDescent="0.2">
      <c r="A28" s="36" t="s">
        <v>51</v>
      </c>
      <c r="B28" s="40" t="s">
        <v>52</v>
      </c>
      <c r="C28" s="31"/>
      <c r="D28" s="32"/>
      <c r="E28" s="33"/>
      <c r="F28" s="34"/>
      <c r="G28" s="35"/>
      <c r="H28" s="27"/>
    </row>
    <row r="29" spans="1:8" s="28" customFormat="1" ht="26.25" customHeight="1" x14ac:dyDescent="0.2">
      <c r="A29" s="29" t="s">
        <v>53</v>
      </c>
      <c r="B29" s="41" t="s">
        <v>54</v>
      </c>
      <c r="C29" s="31">
        <v>2000000</v>
      </c>
      <c r="D29" s="32">
        <v>0</v>
      </c>
      <c r="E29" s="33">
        <f>+C29+D29</f>
        <v>2000000</v>
      </c>
      <c r="F29" s="34">
        <f>+'[1]EJEC. 2023'!V24</f>
        <v>420000</v>
      </c>
      <c r="G29" s="35">
        <f t="shared" si="0"/>
        <v>1580000</v>
      </c>
      <c r="H29" s="27"/>
    </row>
    <row r="30" spans="1:8" s="28" customFormat="1" ht="26.25" customHeight="1" x14ac:dyDescent="0.2">
      <c r="A30" s="36" t="s">
        <v>55</v>
      </c>
      <c r="B30" s="40" t="s">
        <v>56</v>
      </c>
      <c r="C30" s="31"/>
      <c r="D30" s="32"/>
      <c r="E30" s="33"/>
      <c r="F30" s="34"/>
      <c r="G30" s="35"/>
      <c r="H30" s="27"/>
    </row>
    <row r="31" spans="1:8" s="28" customFormat="1" ht="26.25" customHeight="1" x14ac:dyDescent="0.2">
      <c r="A31" s="29" t="s">
        <v>57</v>
      </c>
      <c r="B31" s="41" t="s">
        <v>58</v>
      </c>
      <c r="C31" s="31">
        <v>200000</v>
      </c>
      <c r="D31" s="32">
        <v>0</v>
      </c>
      <c r="E31" s="33">
        <f>+C31+D31</f>
        <v>200000</v>
      </c>
      <c r="F31" s="34">
        <f>+'[1]EJEC. 2023'!V25</f>
        <v>0</v>
      </c>
      <c r="G31" s="35">
        <f t="shared" si="0"/>
        <v>200000</v>
      </c>
      <c r="H31" s="27"/>
    </row>
    <row r="32" spans="1:8" s="28" customFormat="1" ht="26.25" customHeight="1" x14ac:dyDescent="0.2">
      <c r="A32" s="29" t="s">
        <v>59</v>
      </c>
      <c r="B32" s="41" t="s">
        <v>60</v>
      </c>
      <c r="C32" s="31">
        <v>3500000</v>
      </c>
      <c r="D32" s="32">
        <v>0</v>
      </c>
      <c r="E32" s="33">
        <f>+C32+D32</f>
        <v>3500000</v>
      </c>
      <c r="F32" s="34">
        <f>+'[1]EJEC. 2023'!V26</f>
        <v>0</v>
      </c>
      <c r="G32" s="35">
        <f t="shared" si="0"/>
        <v>3500000</v>
      </c>
      <c r="H32" s="27"/>
    </row>
    <row r="33" spans="1:9" s="28" customFormat="1" ht="26.25" customHeight="1" x14ac:dyDescent="0.2">
      <c r="A33" s="36" t="s">
        <v>61</v>
      </c>
      <c r="B33" s="40" t="s">
        <v>62</v>
      </c>
      <c r="C33" s="31"/>
      <c r="D33" s="32"/>
      <c r="E33" s="33"/>
      <c r="F33" s="34"/>
      <c r="G33" s="35"/>
      <c r="H33" s="27"/>
    </row>
    <row r="34" spans="1:9" s="28" customFormat="1" ht="26.25" customHeight="1" x14ac:dyDescent="0.2">
      <c r="A34" s="29" t="s">
        <v>63</v>
      </c>
      <c r="B34" s="41" t="s">
        <v>64</v>
      </c>
      <c r="C34" s="31">
        <v>16000000</v>
      </c>
      <c r="D34" s="32">
        <v>0</v>
      </c>
      <c r="E34" s="33">
        <f>+C34+D34</f>
        <v>16000000</v>
      </c>
      <c r="F34" s="34">
        <f>+'[1]EJEC. 2023'!V27</f>
        <v>1784644.51</v>
      </c>
      <c r="G34" s="35">
        <f t="shared" si="0"/>
        <v>14215355.49</v>
      </c>
      <c r="H34" s="27"/>
    </row>
    <row r="35" spans="1:9" s="28" customFormat="1" ht="26.25" customHeight="1" x14ac:dyDescent="0.2">
      <c r="A35" s="29" t="s">
        <v>65</v>
      </c>
      <c r="B35" s="41" t="s">
        <v>66</v>
      </c>
      <c r="C35" s="31">
        <v>16300000</v>
      </c>
      <c r="D35" s="32">
        <v>0</v>
      </c>
      <c r="E35" s="33">
        <f>+C35+D35</f>
        <v>16300000</v>
      </c>
      <c r="F35" s="34">
        <f>+'[1]EJEC. 2023'!V28</f>
        <v>1827019.29</v>
      </c>
      <c r="G35" s="35">
        <f t="shared" si="0"/>
        <v>14472980.710000001</v>
      </c>
      <c r="H35" s="27"/>
    </row>
    <row r="36" spans="1:9" s="28" customFormat="1" ht="24.75" customHeight="1" thickBot="1" x14ac:dyDescent="0.25">
      <c r="A36" s="29" t="s">
        <v>67</v>
      </c>
      <c r="B36" s="41" t="s">
        <v>68</v>
      </c>
      <c r="C36" s="31">
        <v>2500000</v>
      </c>
      <c r="D36" s="32">
        <v>0</v>
      </c>
      <c r="E36" s="33">
        <f>+C36+D36</f>
        <v>2500000</v>
      </c>
      <c r="F36" s="34">
        <f>+'[1]EJEC. 2023'!V29</f>
        <v>233882.18</v>
      </c>
      <c r="G36" s="35">
        <f t="shared" si="0"/>
        <v>2266117.8199999998</v>
      </c>
      <c r="H36" s="27"/>
    </row>
    <row r="37" spans="1:9" ht="13.5" hidden="1" thickBot="1" x14ac:dyDescent="0.25">
      <c r="A37" s="42"/>
      <c r="B37" s="43"/>
      <c r="C37" s="44"/>
      <c r="D37" s="44"/>
      <c r="E37" s="45"/>
      <c r="F37" s="46"/>
      <c r="G37" s="47"/>
    </row>
    <row r="38" spans="1:9" s="28" customFormat="1" ht="23.25" customHeight="1" thickBot="1" x14ac:dyDescent="0.25">
      <c r="A38" s="49"/>
      <c r="B38" s="50"/>
      <c r="C38" s="51"/>
      <c r="D38" s="51"/>
      <c r="E38" s="52"/>
      <c r="F38" s="53"/>
      <c r="G38" s="54"/>
      <c r="H38" s="27"/>
    </row>
    <row r="39" spans="1:9" s="61" customFormat="1" ht="25.5" customHeight="1" thickBot="1" x14ac:dyDescent="0.25">
      <c r="A39" s="55"/>
      <c r="B39" s="56" t="s">
        <v>69</v>
      </c>
      <c r="C39" s="57">
        <f>SUM(C41:C90)</f>
        <v>93116388</v>
      </c>
      <c r="D39" s="57">
        <f>SUM(D41:D90)</f>
        <v>0</v>
      </c>
      <c r="E39" s="57">
        <f>SUM(E41:E90)</f>
        <v>93116388</v>
      </c>
      <c r="F39" s="57">
        <f>SUM(F41:F90)</f>
        <v>13567376.74</v>
      </c>
      <c r="G39" s="58">
        <f>SUM(G41:G90)</f>
        <v>79549011.260000005</v>
      </c>
      <c r="H39" s="59"/>
      <c r="I39" s="60"/>
    </row>
    <row r="40" spans="1:9" s="28" customFormat="1" ht="21.75" customHeight="1" x14ac:dyDescent="0.2">
      <c r="A40" s="62" t="s">
        <v>70</v>
      </c>
      <c r="B40" s="63" t="s">
        <v>71</v>
      </c>
      <c r="C40" s="64"/>
      <c r="D40" s="64"/>
      <c r="E40" s="65"/>
      <c r="F40" s="66"/>
      <c r="G40" s="67"/>
      <c r="H40" s="27"/>
    </row>
    <row r="41" spans="1:9" s="28" customFormat="1" ht="21.75" customHeight="1" x14ac:dyDescent="0.2">
      <c r="A41" s="29" t="s">
        <v>72</v>
      </c>
      <c r="B41" s="30" t="s">
        <v>73</v>
      </c>
      <c r="C41" s="31">
        <v>3200000</v>
      </c>
      <c r="D41" s="32">
        <v>0</v>
      </c>
      <c r="E41" s="33">
        <f t="shared" ref="E41:E46" si="2">+C41+D41</f>
        <v>3200000</v>
      </c>
      <c r="F41" s="34">
        <f>+'[1]EJEC. 2023'!V32</f>
        <v>724506.39</v>
      </c>
      <c r="G41" s="35">
        <f>+E41-F41</f>
        <v>2475493.61</v>
      </c>
    </row>
    <row r="42" spans="1:9" s="28" customFormat="1" ht="21.75" customHeight="1" x14ac:dyDescent="0.2">
      <c r="A42" s="29" t="s">
        <v>74</v>
      </c>
      <c r="B42" s="30" t="s">
        <v>75</v>
      </c>
      <c r="C42" s="31">
        <v>350000</v>
      </c>
      <c r="D42" s="32">
        <v>0</v>
      </c>
      <c r="E42" s="33">
        <f t="shared" si="2"/>
        <v>350000</v>
      </c>
      <c r="F42" s="34">
        <f>+'[1]EJEC. 2023'!V33</f>
        <v>42969.15</v>
      </c>
      <c r="G42" s="35">
        <f t="shared" ref="G42:G90" si="3">+E42-F42</f>
        <v>307030.84999999998</v>
      </c>
      <c r="H42" s="27"/>
    </row>
    <row r="43" spans="1:9" s="28" customFormat="1" ht="21.75" customHeight="1" x14ac:dyDescent="0.2">
      <c r="A43" s="29" t="s">
        <v>76</v>
      </c>
      <c r="B43" s="30" t="s">
        <v>77</v>
      </c>
      <c r="C43" s="31">
        <v>900000</v>
      </c>
      <c r="D43" s="32">
        <v>0</v>
      </c>
      <c r="E43" s="33">
        <f t="shared" si="2"/>
        <v>900000</v>
      </c>
      <c r="F43" s="34">
        <f>+'[1]EJEC. 2023'!V34</f>
        <v>270447.58999999997</v>
      </c>
      <c r="G43" s="35">
        <f t="shared" si="3"/>
        <v>629552.41</v>
      </c>
      <c r="H43" s="27"/>
    </row>
    <row r="44" spans="1:9" s="28" customFormat="1" ht="21.75" customHeight="1" x14ac:dyDescent="0.2">
      <c r="A44" s="29" t="s">
        <v>78</v>
      </c>
      <c r="B44" s="30" t="s">
        <v>79</v>
      </c>
      <c r="C44" s="31">
        <v>6000000</v>
      </c>
      <c r="D44" s="32">
        <v>0</v>
      </c>
      <c r="E44" s="33">
        <f t="shared" si="2"/>
        <v>6000000</v>
      </c>
      <c r="F44" s="34">
        <f>+'[1]EJEC. 2023'!V35</f>
        <v>769697.02</v>
      </c>
      <c r="G44" s="35">
        <f t="shared" si="3"/>
        <v>5230302.9800000004</v>
      </c>
      <c r="H44" s="27"/>
    </row>
    <row r="45" spans="1:9" s="28" customFormat="1" ht="21.75" customHeight="1" x14ac:dyDescent="0.2">
      <c r="A45" s="29" t="s">
        <v>80</v>
      </c>
      <c r="B45" s="30" t="s">
        <v>81</v>
      </c>
      <c r="C45" s="31">
        <v>500000</v>
      </c>
      <c r="D45" s="32">
        <v>0</v>
      </c>
      <c r="E45" s="33">
        <f t="shared" si="2"/>
        <v>500000</v>
      </c>
      <c r="F45" s="34">
        <f>+'[1]EJEC. 2023'!V36</f>
        <v>164049.34</v>
      </c>
      <c r="G45" s="35">
        <f t="shared" si="3"/>
        <v>335950.66000000003</v>
      </c>
      <c r="H45" s="27"/>
    </row>
    <row r="46" spans="1:9" s="28" customFormat="1" ht="21.75" customHeight="1" x14ac:dyDescent="0.2">
      <c r="A46" s="29" t="s">
        <v>82</v>
      </c>
      <c r="B46" s="30" t="s">
        <v>83</v>
      </c>
      <c r="C46" s="31">
        <v>117385</v>
      </c>
      <c r="D46" s="32">
        <v>0</v>
      </c>
      <c r="E46" s="33">
        <f t="shared" si="2"/>
        <v>117385</v>
      </c>
      <c r="F46" s="34">
        <f>+'[1]EJEC. 2023'!V37</f>
        <v>14750</v>
      </c>
      <c r="G46" s="35">
        <f t="shared" si="3"/>
        <v>102635</v>
      </c>
      <c r="H46" s="27"/>
    </row>
    <row r="47" spans="1:9" s="28" customFormat="1" ht="21.75" customHeight="1" x14ac:dyDescent="0.2">
      <c r="A47" s="36" t="s">
        <v>84</v>
      </c>
      <c r="B47" s="37" t="s">
        <v>85</v>
      </c>
      <c r="C47" s="31"/>
      <c r="D47" s="32"/>
      <c r="E47" s="33"/>
      <c r="F47" s="34"/>
      <c r="G47" s="35"/>
      <c r="H47" s="27"/>
    </row>
    <row r="48" spans="1:9" s="28" customFormat="1" ht="21.75" customHeight="1" x14ac:dyDescent="0.2">
      <c r="A48" s="29" t="s">
        <v>86</v>
      </c>
      <c r="B48" s="30" t="s">
        <v>87</v>
      </c>
      <c r="C48" s="31">
        <v>20000000</v>
      </c>
      <c r="D48" s="32">
        <v>0</v>
      </c>
      <c r="E48" s="33">
        <f>+C48+D48</f>
        <v>20000000</v>
      </c>
      <c r="F48" s="34">
        <f>+'[1]EJEC. 2023'!V38</f>
        <v>6010996.7999999998</v>
      </c>
      <c r="G48" s="35">
        <f t="shared" si="3"/>
        <v>13989003.199999999</v>
      </c>
      <c r="H48" s="27"/>
    </row>
    <row r="49" spans="1:8" s="28" customFormat="1" ht="21.75" customHeight="1" x14ac:dyDescent="0.2">
      <c r="A49" s="29" t="s">
        <v>88</v>
      </c>
      <c r="B49" s="30" t="s">
        <v>89</v>
      </c>
      <c r="C49" s="31">
        <v>3000000</v>
      </c>
      <c r="D49" s="32">
        <v>0</v>
      </c>
      <c r="E49" s="33">
        <f>+C49+D49</f>
        <v>3000000</v>
      </c>
      <c r="F49" s="34">
        <f>+'[1]EJEC. 2023'!V39</f>
        <v>541998.72</v>
      </c>
      <c r="G49" s="35">
        <f t="shared" si="3"/>
        <v>2458001.2800000003</v>
      </c>
      <c r="H49" s="27"/>
    </row>
    <row r="50" spans="1:8" s="28" customFormat="1" ht="21.75" customHeight="1" x14ac:dyDescent="0.2">
      <c r="A50" s="36" t="s">
        <v>90</v>
      </c>
      <c r="B50" s="37" t="s">
        <v>91</v>
      </c>
      <c r="C50" s="31"/>
      <c r="D50" s="32"/>
      <c r="E50" s="33">
        <f>+C50+D50</f>
        <v>0</v>
      </c>
      <c r="F50" s="34"/>
      <c r="G50" s="35"/>
      <c r="H50" s="27"/>
    </row>
    <row r="51" spans="1:8" s="28" customFormat="1" ht="21.75" customHeight="1" x14ac:dyDescent="0.2">
      <c r="A51" s="29" t="s">
        <v>92</v>
      </c>
      <c r="B51" s="30" t="s">
        <v>93</v>
      </c>
      <c r="C51" s="31">
        <v>2000000</v>
      </c>
      <c r="D51" s="32">
        <v>0</v>
      </c>
      <c r="E51" s="33">
        <f>+C51+D51</f>
        <v>2000000</v>
      </c>
      <c r="F51" s="34">
        <f>+'[1]EJEC. 2023'!V40</f>
        <v>620153.67999999993</v>
      </c>
      <c r="G51" s="35">
        <f t="shared" si="3"/>
        <v>1379846.32</v>
      </c>
      <c r="H51" s="27"/>
    </row>
    <row r="52" spans="1:8" s="28" customFormat="1" ht="21.75" customHeight="1" x14ac:dyDescent="0.2">
      <c r="A52" s="29" t="s">
        <v>94</v>
      </c>
      <c r="B52" s="30" t="s">
        <v>95</v>
      </c>
      <c r="C52" s="31">
        <v>800000</v>
      </c>
      <c r="D52" s="32">
        <v>0</v>
      </c>
      <c r="E52" s="33">
        <f>+C52+D52</f>
        <v>800000</v>
      </c>
      <c r="F52" s="34">
        <f>+'[1]EJEC. 2023'!V41</f>
        <v>0</v>
      </c>
      <c r="G52" s="35">
        <f t="shared" si="3"/>
        <v>800000</v>
      </c>
      <c r="H52" s="27"/>
    </row>
    <row r="53" spans="1:8" s="28" customFormat="1" ht="21.75" customHeight="1" x14ac:dyDescent="0.2">
      <c r="A53" s="36" t="s">
        <v>96</v>
      </c>
      <c r="B53" s="37" t="s">
        <v>97</v>
      </c>
      <c r="C53" s="68"/>
      <c r="D53" s="32"/>
      <c r="E53" s="33"/>
      <c r="F53" s="34"/>
      <c r="G53" s="35"/>
      <c r="H53" s="27"/>
    </row>
    <row r="54" spans="1:8" s="28" customFormat="1" ht="21.75" customHeight="1" x14ac:dyDescent="0.2">
      <c r="A54" s="29" t="s">
        <v>98</v>
      </c>
      <c r="B54" s="30" t="s">
        <v>99</v>
      </c>
      <c r="C54" s="31">
        <v>500000</v>
      </c>
      <c r="D54" s="32">
        <v>-100000</v>
      </c>
      <c r="E54" s="33">
        <f t="shared" ref="E54:E60" si="4">+C54+D54</f>
        <v>400000</v>
      </c>
      <c r="F54" s="34">
        <f>+'[1]EJEC. 2023'!V42</f>
        <v>0</v>
      </c>
      <c r="G54" s="35">
        <f t="shared" si="3"/>
        <v>400000</v>
      </c>
      <c r="H54" s="27"/>
    </row>
    <row r="55" spans="1:8" s="28" customFormat="1" ht="21.75" customHeight="1" x14ac:dyDescent="0.2">
      <c r="A55" s="29" t="s">
        <v>100</v>
      </c>
      <c r="B55" s="30" t="s">
        <v>101</v>
      </c>
      <c r="C55" s="31">
        <v>50000</v>
      </c>
      <c r="D55" s="32">
        <v>0</v>
      </c>
      <c r="E55" s="33">
        <f t="shared" si="4"/>
        <v>50000</v>
      </c>
      <c r="F55" s="34">
        <f>+'[1]EJEC. 2023'!V43</f>
        <v>0</v>
      </c>
      <c r="G55" s="35">
        <f t="shared" si="3"/>
        <v>50000</v>
      </c>
      <c r="H55" s="27"/>
    </row>
    <row r="56" spans="1:8" s="28" customFormat="1" ht="21.75" customHeight="1" x14ac:dyDescent="0.2">
      <c r="A56" s="29" t="s">
        <v>102</v>
      </c>
      <c r="B56" s="30" t="s">
        <v>103</v>
      </c>
      <c r="C56" s="31">
        <v>0</v>
      </c>
      <c r="D56" s="32">
        <v>0</v>
      </c>
      <c r="E56" s="33">
        <f t="shared" si="4"/>
        <v>0</v>
      </c>
      <c r="F56" s="34">
        <f>+'[1]EJEC. 2023'!V44</f>
        <v>0</v>
      </c>
      <c r="G56" s="35">
        <f t="shared" si="3"/>
        <v>0</v>
      </c>
      <c r="H56" s="27"/>
    </row>
    <row r="57" spans="1:8" s="28" customFormat="1" ht="21.75" customHeight="1" x14ac:dyDescent="0.2">
      <c r="A57" s="29" t="s">
        <v>104</v>
      </c>
      <c r="B57" s="39" t="s">
        <v>105</v>
      </c>
      <c r="C57" s="31">
        <v>800000</v>
      </c>
      <c r="D57" s="32">
        <v>0</v>
      </c>
      <c r="E57" s="33">
        <f t="shared" si="4"/>
        <v>800000</v>
      </c>
      <c r="F57" s="34">
        <f>+'[1]EJEC. 2023'!V45</f>
        <v>2300</v>
      </c>
      <c r="G57" s="35">
        <f t="shared" si="3"/>
        <v>797700</v>
      </c>
      <c r="H57" s="27"/>
    </row>
    <row r="58" spans="1:8" s="28" customFormat="1" ht="21.75" customHeight="1" x14ac:dyDescent="0.2">
      <c r="A58" s="36" t="s">
        <v>106</v>
      </c>
      <c r="B58" s="37" t="s">
        <v>107</v>
      </c>
      <c r="C58" s="31">
        <v>0</v>
      </c>
      <c r="D58" s="32"/>
      <c r="E58" s="33">
        <f t="shared" si="4"/>
        <v>0</v>
      </c>
      <c r="F58" s="34"/>
      <c r="G58" s="35"/>
      <c r="H58" s="27"/>
    </row>
    <row r="59" spans="1:8" s="28" customFormat="1" ht="21.75" customHeight="1" x14ac:dyDescent="0.2">
      <c r="A59" s="29" t="s">
        <v>108</v>
      </c>
      <c r="B59" s="30" t="s">
        <v>109</v>
      </c>
      <c r="C59" s="31">
        <v>200000</v>
      </c>
      <c r="D59" s="32">
        <v>0</v>
      </c>
      <c r="E59" s="33">
        <f t="shared" si="4"/>
        <v>200000</v>
      </c>
      <c r="F59" s="34">
        <f>+'[1]EJEC. 2023'!V46</f>
        <v>0</v>
      </c>
      <c r="G59" s="35">
        <f t="shared" si="3"/>
        <v>200000</v>
      </c>
      <c r="H59" s="27"/>
    </row>
    <row r="60" spans="1:8" s="28" customFormat="1" ht="21.75" customHeight="1" x14ac:dyDescent="0.2">
      <c r="A60" s="29" t="s">
        <v>110</v>
      </c>
      <c r="B60" s="30" t="s">
        <v>111</v>
      </c>
      <c r="C60" s="31">
        <v>0</v>
      </c>
      <c r="D60" s="31">
        <f>100000+500000</f>
        <v>600000</v>
      </c>
      <c r="E60" s="31">
        <f t="shared" si="4"/>
        <v>600000</v>
      </c>
      <c r="F60" s="34">
        <f>+'[1]EJEC. 2023'!V47</f>
        <v>56325.01</v>
      </c>
      <c r="G60" s="35">
        <f>+E60-F60</f>
        <v>543674.99</v>
      </c>
      <c r="H60" s="27"/>
    </row>
    <row r="61" spans="1:8" s="28" customFormat="1" ht="21.75" customHeight="1" x14ac:dyDescent="0.2">
      <c r="A61" s="36" t="s">
        <v>106</v>
      </c>
      <c r="B61" s="37" t="s">
        <v>112</v>
      </c>
      <c r="C61" s="31"/>
      <c r="D61" s="32"/>
      <c r="E61" s="33"/>
      <c r="F61" s="34"/>
      <c r="G61" s="35"/>
      <c r="H61" s="27"/>
    </row>
    <row r="62" spans="1:8" s="28" customFormat="1" ht="21.75" customHeight="1" x14ac:dyDescent="0.2">
      <c r="A62" s="29" t="s">
        <v>113</v>
      </c>
      <c r="B62" s="30" t="s">
        <v>114</v>
      </c>
      <c r="C62" s="31">
        <f>200000</f>
        <v>200000</v>
      </c>
      <c r="D62" s="32">
        <v>1700000</v>
      </c>
      <c r="E62" s="33">
        <f>+C62+D62</f>
        <v>1900000</v>
      </c>
      <c r="F62" s="34">
        <f>+'[1]EJEC. 2023'!V49</f>
        <v>1132800</v>
      </c>
      <c r="G62" s="35">
        <f t="shared" si="3"/>
        <v>767200</v>
      </c>
      <c r="H62" s="27"/>
    </row>
    <row r="63" spans="1:8" s="61" customFormat="1" ht="21.75" customHeight="1" x14ac:dyDescent="0.2">
      <c r="A63" s="38" t="s">
        <v>115</v>
      </c>
      <c r="B63" s="39" t="s">
        <v>116</v>
      </c>
      <c r="C63" s="31">
        <f>4700000</f>
        <v>4700000</v>
      </c>
      <c r="D63" s="32">
        <v>-1700000</v>
      </c>
      <c r="E63" s="33">
        <f>+C63+D63</f>
        <v>3000000</v>
      </c>
      <c r="F63" s="34">
        <f>+'[1]EJEC. 2023'!V50</f>
        <v>22000</v>
      </c>
      <c r="G63" s="35">
        <f t="shared" si="3"/>
        <v>2978000</v>
      </c>
      <c r="H63" s="59"/>
    </row>
    <row r="64" spans="1:8" s="28" customFormat="1" ht="21.75" customHeight="1" x14ac:dyDescent="0.2">
      <c r="A64" s="29" t="s">
        <v>117</v>
      </c>
      <c r="B64" s="30" t="s">
        <v>118</v>
      </c>
      <c r="C64" s="31">
        <v>500000</v>
      </c>
      <c r="D64" s="32">
        <v>0</v>
      </c>
      <c r="E64" s="33">
        <f>+C64+D64</f>
        <v>500000</v>
      </c>
      <c r="F64" s="34">
        <f>+'[1]EJEC. 2023'!V51</f>
        <v>0</v>
      </c>
      <c r="G64" s="35">
        <f t="shared" si="3"/>
        <v>500000</v>
      </c>
      <c r="H64" s="27"/>
    </row>
    <row r="65" spans="1:8" s="28" customFormat="1" ht="21.75" customHeight="1" x14ac:dyDescent="0.2">
      <c r="A65" s="36" t="s">
        <v>119</v>
      </c>
      <c r="B65" s="37" t="s">
        <v>120</v>
      </c>
      <c r="C65" s="31"/>
      <c r="D65" s="32"/>
      <c r="E65" s="33"/>
      <c r="F65" s="34"/>
      <c r="G65" s="35"/>
      <c r="H65" s="27"/>
    </row>
    <row r="66" spans="1:8" s="28" customFormat="1" ht="21.75" customHeight="1" x14ac:dyDescent="0.2">
      <c r="A66" s="29" t="s">
        <v>121</v>
      </c>
      <c r="B66" s="30" t="s">
        <v>122</v>
      </c>
      <c r="C66" s="31">
        <v>1500000</v>
      </c>
      <c r="D66" s="32">
        <v>0</v>
      </c>
      <c r="E66" s="33">
        <f>+C66+D66</f>
        <v>1500000</v>
      </c>
      <c r="F66" s="34">
        <f>+'[1]EJEC. 2023'!V53</f>
        <v>0</v>
      </c>
      <c r="G66" s="35">
        <f t="shared" si="3"/>
        <v>1500000</v>
      </c>
      <c r="H66" s="27"/>
    </row>
    <row r="67" spans="1:8" s="28" customFormat="1" ht="21.75" customHeight="1" x14ac:dyDescent="0.2">
      <c r="A67" s="29" t="s">
        <v>123</v>
      </c>
      <c r="B67" s="30" t="s">
        <v>124</v>
      </c>
      <c r="C67" s="31">
        <f>1000000</f>
        <v>1000000</v>
      </c>
      <c r="D67" s="32">
        <v>0</v>
      </c>
      <c r="E67" s="33">
        <f>+C67+D67</f>
        <v>1000000</v>
      </c>
      <c r="F67" s="34">
        <f>+'[1]EJEC. 2023'!V54</f>
        <v>223941.5</v>
      </c>
      <c r="G67" s="35">
        <f t="shared" si="3"/>
        <v>776058.5</v>
      </c>
      <c r="H67" s="27"/>
    </row>
    <row r="68" spans="1:8" s="28" customFormat="1" ht="21.75" customHeight="1" x14ac:dyDescent="0.2">
      <c r="A68" s="36" t="s">
        <v>125</v>
      </c>
      <c r="B68" s="37" t="s">
        <v>126</v>
      </c>
      <c r="C68" s="31"/>
      <c r="D68" s="32"/>
      <c r="E68" s="33"/>
      <c r="F68" s="34"/>
      <c r="G68" s="35"/>
      <c r="H68" s="27"/>
    </row>
    <row r="69" spans="1:8" s="28" customFormat="1" ht="21.75" customHeight="1" x14ac:dyDescent="0.2">
      <c r="A69" s="29" t="s">
        <v>127</v>
      </c>
      <c r="B69" s="30" t="s">
        <v>128</v>
      </c>
      <c r="C69" s="31">
        <v>2000000</v>
      </c>
      <c r="D69" s="32">
        <v>0</v>
      </c>
      <c r="E69" s="33">
        <f t="shared" ref="E69:E74" si="5">+C69+D69</f>
        <v>2000000</v>
      </c>
      <c r="F69" s="34">
        <f>+'[1]EJEC. 2023'!V55</f>
        <v>0</v>
      </c>
      <c r="G69" s="35">
        <f t="shared" si="3"/>
        <v>2000000</v>
      </c>
      <c r="H69" s="27"/>
    </row>
    <row r="70" spans="1:8" s="28" customFormat="1" ht="21.75" customHeight="1" x14ac:dyDescent="0.2">
      <c r="A70" s="29" t="s">
        <v>129</v>
      </c>
      <c r="B70" s="30" t="s">
        <v>130</v>
      </c>
      <c r="C70" s="31">
        <v>500000</v>
      </c>
      <c r="D70" s="32">
        <v>0</v>
      </c>
      <c r="E70" s="33">
        <f t="shared" si="5"/>
        <v>500000</v>
      </c>
      <c r="F70" s="34">
        <f>+'[1]EJEC. 2023'!V56</f>
        <v>30700</v>
      </c>
      <c r="G70" s="35">
        <f t="shared" si="3"/>
        <v>469300</v>
      </c>
      <c r="H70" s="27"/>
    </row>
    <row r="71" spans="1:8" s="28" customFormat="1" ht="21.75" customHeight="1" x14ac:dyDescent="0.2">
      <c r="A71" s="29" t="s">
        <v>131</v>
      </c>
      <c r="B71" s="69" t="s">
        <v>132</v>
      </c>
      <c r="C71" s="31">
        <v>3000000</v>
      </c>
      <c r="D71" s="32">
        <v>0</v>
      </c>
      <c r="E71" s="33">
        <f t="shared" si="5"/>
        <v>3000000</v>
      </c>
      <c r="F71" s="34">
        <f>+'[1]EJEC. 2023'!V57</f>
        <v>0</v>
      </c>
      <c r="G71" s="35">
        <f t="shared" si="3"/>
        <v>3000000</v>
      </c>
      <c r="H71" s="27"/>
    </row>
    <row r="72" spans="1:8" s="28" customFormat="1" ht="21.75" customHeight="1" x14ac:dyDescent="0.2">
      <c r="A72" s="29" t="s">
        <v>133</v>
      </c>
      <c r="B72" s="69" t="s">
        <v>134</v>
      </c>
      <c r="C72" s="31">
        <v>0</v>
      </c>
      <c r="D72" s="32">
        <v>0</v>
      </c>
      <c r="E72" s="33">
        <f t="shared" si="5"/>
        <v>0</v>
      </c>
      <c r="F72" s="34">
        <v>0</v>
      </c>
      <c r="G72" s="35">
        <f t="shared" si="3"/>
        <v>0</v>
      </c>
      <c r="H72" s="27"/>
    </row>
    <row r="73" spans="1:8" s="28" customFormat="1" ht="21.75" customHeight="1" x14ac:dyDescent="0.2">
      <c r="A73" s="29" t="s">
        <v>135</v>
      </c>
      <c r="B73" s="69" t="s">
        <v>136</v>
      </c>
      <c r="C73" s="31">
        <v>100000</v>
      </c>
      <c r="D73" s="32">
        <v>0</v>
      </c>
      <c r="E73" s="33">
        <f t="shared" si="5"/>
        <v>100000</v>
      </c>
      <c r="F73" s="34">
        <f>+'[1]EJEC. 2023'!V58</f>
        <v>0</v>
      </c>
      <c r="G73" s="35">
        <f t="shared" si="3"/>
        <v>100000</v>
      </c>
      <c r="H73" s="27"/>
    </row>
    <row r="74" spans="1:8" s="28" customFormat="1" ht="21.75" customHeight="1" x14ac:dyDescent="0.2">
      <c r="A74" s="29" t="s">
        <v>137</v>
      </c>
      <c r="B74" s="30" t="s">
        <v>138</v>
      </c>
      <c r="C74" s="31">
        <v>5000000</v>
      </c>
      <c r="D74" s="32">
        <v>-500000</v>
      </c>
      <c r="E74" s="33">
        <f t="shared" si="5"/>
        <v>4500000</v>
      </c>
      <c r="F74" s="34">
        <f>+'[1]EJEC. 2023'!V60</f>
        <v>638759.75</v>
      </c>
      <c r="G74" s="35">
        <f t="shared" si="3"/>
        <v>3861240.25</v>
      </c>
      <c r="H74" s="27"/>
    </row>
    <row r="75" spans="1:8" s="28" customFormat="1" ht="21.75" customHeight="1" x14ac:dyDescent="0.2">
      <c r="A75" s="36" t="s">
        <v>139</v>
      </c>
      <c r="B75" s="37" t="s">
        <v>140</v>
      </c>
      <c r="C75" s="31"/>
      <c r="D75" s="32"/>
      <c r="E75" s="33"/>
      <c r="F75" s="34"/>
      <c r="G75" s="35"/>
      <c r="H75" s="27"/>
    </row>
    <row r="76" spans="1:8" s="28" customFormat="1" ht="21.75" customHeight="1" x14ac:dyDescent="0.2">
      <c r="A76" s="29" t="s">
        <v>141</v>
      </c>
      <c r="B76" s="30" t="s">
        <v>142</v>
      </c>
      <c r="C76" s="31">
        <v>7000000</v>
      </c>
      <c r="D76" s="32">
        <v>0</v>
      </c>
      <c r="E76" s="31">
        <f>+C76+D76</f>
        <v>7000000</v>
      </c>
      <c r="F76" s="34">
        <f>+'[1]EJEC. 2023'!V62</f>
        <v>1025884.05</v>
      </c>
      <c r="G76" s="35">
        <f t="shared" si="3"/>
        <v>5974115.9500000002</v>
      </c>
      <c r="H76" s="27"/>
    </row>
    <row r="77" spans="1:8" s="28" customFormat="1" ht="21.75" customHeight="1" x14ac:dyDescent="0.2">
      <c r="A77" s="29" t="s">
        <v>143</v>
      </c>
      <c r="B77" s="30" t="s">
        <v>144</v>
      </c>
      <c r="C77" s="31">
        <v>300000</v>
      </c>
      <c r="D77" s="32">
        <v>0</v>
      </c>
      <c r="E77" s="33">
        <f>+C77+D77</f>
        <v>300000</v>
      </c>
      <c r="F77" s="34">
        <f>+'[1]EJEC. 2023'!V63</f>
        <v>0</v>
      </c>
      <c r="G77" s="35">
        <f t="shared" si="3"/>
        <v>300000</v>
      </c>
      <c r="H77" s="27"/>
    </row>
    <row r="78" spans="1:8" s="28" customFormat="1" ht="21.75" customHeight="1" x14ac:dyDescent="0.2">
      <c r="A78" s="29" t="s">
        <v>145</v>
      </c>
      <c r="B78" s="30" t="s">
        <v>146</v>
      </c>
      <c r="C78" s="31">
        <v>300000</v>
      </c>
      <c r="D78" s="32">
        <v>0</v>
      </c>
      <c r="E78" s="33">
        <f>+C78+D78</f>
        <v>300000</v>
      </c>
      <c r="F78" s="34">
        <f>+'[1]EJEC. 2023'!V64</f>
        <v>0</v>
      </c>
      <c r="G78" s="35">
        <f t="shared" si="3"/>
        <v>300000</v>
      </c>
      <c r="H78" s="27"/>
    </row>
    <row r="79" spans="1:8" s="28" customFormat="1" ht="21.75" customHeight="1" x14ac:dyDescent="0.2">
      <c r="A79" s="36" t="s">
        <v>139</v>
      </c>
      <c r="B79" s="37" t="s">
        <v>147</v>
      </c>
      <c r="C79" s="31"/>
      <c r="D79" s="32"/>
      <c r="E79" s="33"/>
      <c r="F79" s="34"/>
      <c r="G79" s="35"/>
      <c r="H79" s="27"/>
    </row>
    <row r="80" spans="1:8" s="28" customFormat="1" ht="21.75" customHeight="1" x14ac:dyDescent="0.2">
      <c r="A80" s="29" t="s">
        <v>148</v>
      </c>
      <c r="B80" s="30" t="s">
        <v>149</v>
      </c>
      <c r="C80" s="31">
        <v>10000000</v>
      </c>
      <c r="D80" s="32">
        <v>0</v>
      </c>
      <c r="E80" s="33">
        <f>+C80+D80</f>
        <v>10000000</v>
      </c>
      <c r="F80" s="34">
        <f>+'[1]EJEC. 2023'!V67</f>
        <v>617577</v>
      </c>
      <c r="G80" s="35">
        <f t="shared" si="3"/>
        <v>9382423</v>
      </c>
      <c r="H80" s="27"/>
    </row>
    <row r="81" spans="1:8" s="28" customFormat="1" ht="21.75" customHeight="1" x14ac:dyDescent="0.2">
      <c r="A81" s="29" t="s">
        <v>150</v>
      </c>
      <c r="B81" s="30" t="s">
        <v>151</v>
      </c>
      <c r="C81" s="31">
        <v>1000000</v>
      </c>
      <c r="D81" s="32">
        <v>0</v>
      </c>
      <c r="E81" s="33">
        <f>+C81+D81</f>
        <v>1000000</v>
      </c>
      <c r="F81" s="34">
        <f>+'[1]EJEC. 2023'!V68</f>
        <v>0</v>
      </c>
      <c r="G81" s="35">
        <f t="shared" si="3"/>
        <v>1000000</v>
      </c>
      <c r="H81" s="27"/>
    </row>
    <row r="82" spans="1:8" s="28" customFormat="1" ht="21.75" customHeight="1" x14ac:dyDescent="0.2">
      <c r="A82" s="29" t="s">
        <v>152</v>
      </c>
      <c r="B82" s="30" t="s">
        <v>153</v>
      </c>
      <c r="C82" s="31">
        <v>1000000</v>
      </c>
      <c r="D82" s="32">
        <v>0</v>
      </c>
      <c r="E82" s="33">
        <f>+C82+D82</f>
        <v>1000000</v>
      </c>
      <c r="F82" s="34">
        <f>+'[1]EJEC. 2023'!V70</f>
        <v>0</v>
      </c>
      <c r="G82" s="35">
        <f t="shared" si="3"/>
        <v>1000000</v>
      </c>
    </row>
    <row r="83" spans="1:8" s="28" customFormat="1" ht="21.75" customHeight="1" x14ac:dyDescent="0.2">
      <c r="A83" s="29" t="s">
        <v>154</v>
      </c>
      <c r="B83" s="30" t="s">
        <v>155</v>
      </c>
      <c r="C83" s="31">
        <v>1700000</v>
      </c>
      <c r="D83" s="32">
        <v>0</v>
      </c>
      <c r="E83" s="33">
        <f>+C83+D83</f>
        <v>1700000</v>
      </c>
      <c r="F83" s="34">
        <v>0</v>
      </c>
      <c r="G83" s="35">
        <f t="shared" si="3"/>
        <v>1700000</v>
      </c>
      <c r="H83" s="27"/>
    </row>
    <row r="84" spans="1:8" s="28" customFormat="1" ht="21.75" customHeight="1" x14ac:dyDescent="0.2">
      <c r="A84" s="36" t="s">
        <v>139</v>
      </c>
      <c r="B84" s="40" t="s">
        <v>156</v>
      </c>
      <c r="C84" s="31"/>
      <c r="D84" s="32"/>
      <c r="E84" s="33"/>
      <c r="F84" s="34"/>
      <c r="G84" s="35"/>
      <c r="H84" s="27"/>
    </row>
    <row r="85" spans="1:8" s="28" customFormat="1" ht="21.75" customHeight="1" x14ac:dyDescent="0.2">
      <c r="A85" s="29" t="s">
        <v>157</v>
      </c>
      <c r="B85" s="30" t="s">
        <v>158</v>
      </c>
      <c r="C85" s="31">
        <v>2500000</v>
      </c>
      <c r="D85" s="32">
        <v>0</v>
      </c>
      <c r="E85" s="33">
        <f t="shared" ref="E85:E90" si="6">+C85+D85</f>
        <v>2500000</v>
      </c>
      <c r="F85" s="34">
        <f>+'[1]EJEC. 2023'!V71</f>
        <v>165200</v>
      </c>
      <c r="G85" s="35">
        <f t="shared" si="3"/>
        <v>2334800</v>
      </c>
      <c r="H85" s="27"/>
    </row>
    <row r="86" spans="1:8" s="28" customFormat="1" ht="21.75" customHeight="1" x14ac:dyDescent="0.2">
      <c r="A86" s="29" t="s">
        <v>159</v>
      </c>
      <c r="B86" s="30" t="s">
        <v>160</v>
      </c>
      <c r="C86" s="31">
        <v>5000000</v>
      </c>
      <c r="D86" s="32">
        <v>0</v>
      </c>
      <c r="E86" s="33">
        <f t="shared" si="6"/>
        <v>5000000</v>
      </c>
      <c r="F86" s="34">
        <f>+'[1]EJEC. 2023'!V72</f>
        <v>0</v>
      </c>
      <c r="G86" s="35">
        <f t="shared" si="3"/>
        <v>5000000</v>
      </c>
      <c r="H86" s="27"/>
    </row>
    <row r="87" spans="1:8" s="28" customFormat="1" ht="21.75" customHeight="1" x14ac:dyDescent="0.2">
      <c r="A87" s="29" t="s">
        <v>161</v>
      </c>
      <c r="B87" s="30" t="s">
        <v>162</v>
      </c>
      <c r="C87" s="31">
        <v>1000000</v>
      </c>
      <c r="D87" s="32">
        <v>0</v>
      </c>
      <c r="E87" s="33">
        <f t="shared" si="6"/>
        <v>1000000</v>
      </c>
      <c r="F87" s="34">
        <f>+'[1]EJEC. 2023'!V73</f>
        <v>0</v>
      </c>
      <c r="G87" s="35">
        <f t="shared" si="3"/>
        <v>1000000</v>
      </c>
      <c r="H87" s="27"/>
    </row>
    <row r="88" spans="1:8" s="28" customFormat="1" ht="21.75" customHeight="1" x14ac:dyDescent="0.2">
      <c r="A88" s="29" t="s">
        <v>163</v>
      </c>
      <c r="B88" s="30" t="s">
        <v>164</v>
      </c>
      <c r="C88" s="31">
        <v>5699003</v>
      </c>
      <c r="D88" s="32">
        <v>0</v>
      </c>
      <c r="E88" s="31">
        <f t="shared" si="6"/>
        <v>5699003</v>
      </c>
      <c r="F88" s="34">
        <f>+'[1]EJEC. 2023'!V74</f>
        <v>491666.67</v>
      </c>
      <c r="G88" s="35">
        <f t="shared" si="3"/>
        <v>5207336.33</v>
      </c>
      <c r="H88" s="27"/>
    </row>
    <row r="89" spans="1:8" s="28" customFormat="1" ht="21.75" customHeight="1" x14ac:dyDescent="0.2">
      <c r="A89" s="29" t="s">
        <v>165</v>
      </c>
      <c r="B89" s="30" t="s">
        <v>166</v>
      </c>
      <c r="C89" s="31">
        <v>200000</v>
      </c>
      <c r="D89" s="32">
        <v>0</v>
      </c>
      <c r="E89" s="33">
        <f t="shared" si="6"/>
        <v>200000</v>
      </c>
      <c r="F89" s="34">
        <f>+'[1]EJEC. 2023'!V75</f>
        <v>654.07000000000005</v>
      </c>
      <c r="G89" s="35">
        <f t="shared" si="3"/>
        <v>199345.93</v>
      </c>
      <c r="H89" s="27"/>
    </row>
    <row r="90" spans="1:8" s="28" customFormat="1" ht="21.75" customHeight="1" thickBot="1" x14ac:dyDescent="0.25">
      <c r="A90" s="70" t="s">
        <v>167</v>
      </c>
      <c r="B90" s="71" t="s">
        <v>168</v>
      </c>
      <c r="C90" s="72">
        <v>500000</v>
      </c>
      <c r="D90" s="32">
        <v>0</v>
      </c>
      <c r="E90" s="33">
        <f t="shared" si="6"/>
        <v>500000</v>
      </c>
      <c r="F90" s="73">
        <f>+'[1]EJEC. 2023'!V76</f>
        <v>0</v>
      </c>
      <c r="G90" s="35">
        <f t="shared" si="3"/>
        <v>500000</v>
      </c>
      <c r="H90" s="27"/>
    </row>
    <row r="91" spans="1:8" s="28" customFormat="1" ht="9.75" customHeight="1" thickBot="1" x14ac:dyDescent="0.25">
      <c r="A91" s="49"/>
      <c r="B91" s="74"/>
      <c r="C91" s="51"/>
      <c r="D91" s="51"/>
      <c r="E91" s="52"/>
      <c r="F91" s="53"/>
      <c r="G91" s="52"/>
      <c r="H91" s="27"/>
    </row>
    <row r="92" spans="1:8" s="61" customFormat="1" ht="25.5" customHeight="1" thickBot="1" x14ac:dyDescent="0.25">
      <c r="A92" s="75" t="s">
        <v>169</v>
      </c>
      <c r="B92" s="56" t="s">
        <v>170</v>
      </c>
      <c r="C92" s="76">
        <f>SUM(C93:C134)</f>
        <v>34200000</v>
      </c>
      <c r="D92" s="76">
        <f>SUM(D93:D134)</f>
        <v>0</v>
      </c>
      <c r="E92" s="76">
        <f>SUM(E93:E134)</f>
        <v>34200000</v>
      </c>
      <c r="F92" s="76">
        <f>SUM(F93:F134)</f>
        <v>1359283.5899999999</v>
      </c>
      <c r="G92" s="77">
        <f>SUM(G93:G134)</f>
        <v>32840716.410000004</v>
      </c>
      <c r="H92" s="59"/>
    </row>
    <row r="93" spans="1:8" s="28" customFormat="1" ht="33.75" customHeight="1" x14ac:dyDescent="0.2">
      <c r="A93" s="78" t="s">
        <v>171</v>
      </c>
      <c r="B93" s="79" t="s">
        <v>172</v>
      </c>
      <c r="C93" s="23">
        <v>800000</v>
      </c>
      <c r="D93" s="32">
        <v>0</v>
      </c>
      <c r="E93" s="33">
        <f>+C93+D93</f>
        <v>800000</v>
      </c>
      <c r="F93" s="25">
        <f>+'[1]EJEC. 2023'!V79</f>
        <v>143210.19</v>
      </c>
      <c r="G93" s="80">
        <f>+E93-F93</f>
        <v>656789.81000000006</v>
      </c>
      <c r="H93" s="27"/>
    </row>
    <row r="94" spans="1:8" s="28" customFormat="1" ht="27.75" customHeight="1" x14ac:dyDescent="0.2">
      <c r="A94" s="36" t="s">
        <v>173</v>
      </c>
      <c r="B94" s="37" t="s">
        <v>174</v>
      </c>
      <c r="C94" s="32"/>
      <c r="D94" s="32"/>
      <c r="E94" s="33"/>
      <c r="F94" s="34"/>
      <c r="G94" s="35"/>
      <c r="H94" s="27"/>
    </row>
    <row r="95" spans="1:8" s="28" customFormat="1" ht="26.25" customHeight="1" x14ac:dyDescent="0.2">
      <c r="A95" s="29" t="s">
        <v>175</v>
      </c>
      <c r="B95" s="30" t="s">
        <v>176</v>
      </c>
      <c r="C95" s="32">
        <v>50000</v>
      </c>
      <c r="D95" s="32">
        <v>0</v>
      </c>
      <c r="E95" s="33">
        <f>+C95+D95</f>
        <v>50000</v>
      </c>
      <c r="F95" s="34">
        <f>+'[1]EJEC. 2023'!V80</f>
        <v>0</v>
      </c>
      <c r="G95" s="35">
        <f>+E95-F95</f>
        <v>50000</v>
      </c>
      <c r="H95" s="27"/>
    </row>
    <row r="96" spans="1:8" s="28" customFormat="1" ht="35.25" hidden="1" customHeight="1" x14ac:dyDescent="0.2">
      <c r="A96" s="29" t="s">
        <v>177</v>
      </c>
      <c r="B96" s="30" t="s">
        <v>178</v>
      </c>
      <c r="C96" s="32">
        <v>0</v>
      </c>
      <c r="D96" s="32">
        <v>0</v>
      </c>
      <c r="E96" s="33">
        <f>+C96+D96</f>
        <v>0</v>
      </c>
      <c r="F96" s="34">
        <f>+'[1]EJEC. 2023'!V81</f>
        <v>0</v>
      </c>
      <c r="G96" s="35">
        <f t="shared" ref="G96:G134" si="7">+E96-F96</f>
        <v>0</v>
      </c>
      <c r="H96" s="27"/>
    </row>
    <row r="97" spans="1:9" s="28" customFormat="1" ht="33.75" customHeight="1" x14ac:dyDescent="0.2">
      <c r="A97" s="29" t="s">
        <v>179</v>
      </c>
      <c r="B97" s="30" t="s">
        <v>180</v>
      </c>
      <c r="C97" s="32">
        <v>250000</v>
      </c>
      <c r="D97" s="32">
        <v>0</v>
      </c>
      <c r="E97" s="33">
        <f>+C97+D97</f>
        <v>250000</v>
      </c>
      <c r="F97" s="34">
        <f>+'[1]EJEC. 2023'!V82</f>
        <v>32686</v>
      </c>
      <c r="G97" s="35">
        <f t="shared" si="7"/>
        <v>217314</v>
      </c>
      <c r="H97" s="27"/>
    </row>
    <row r="98" spans="1:9" s="28" customFormat="1" ht="30" customHeight="1" x14ac:dyDescent="0.2">
      <c r="A98" s="36" t="s">
        <v>181</v>
      </c>
      <c r="B98" s="37" t="s">
        <v>182</v>
      </c>
      <c r="C98" s="32"/>
      <c r="D98" s="32"/>
      <c r="E98" s="33"/>
      <c r="F98" s="34"/>
      <c r="G98" s="35"/>
      <c r="H98" s="27"/>
    </row>
    <row r="99" spans="1:9" s="28" customFormat="1" ht="27.75" hidden="1" customHeight="1" x14ac:dyDescent="0.2">
      <c r="A99" s="29" t="s">
        <v>183</v>
      </c>
      <c r="B99" s="30" t="s">
        <v>184</v>
      </c>
      <c r="C99" s="31">
        <v>0</v>
      </c>
      <c r="D99" s="32">
        <v>0</v>
      </c>
      <c r="E99" s="33">
        <f>+C99+D99</f>
        <v>0</v>
      </c>
      <c r="F99" s="34">
        <f>+'[1]EJEC. 2023'!V83</f>
        <v>0</v>
      </c>
      <c r="G99" s="35">
        <f t="shared" si="7"/>
        <v>0</v>
      </c>
      <c r="H99" s="27"/>
    </row>
    <row r="100" spans="1:9" s="28" customFormat="1" ht="30" customHeight="1" x14ac:dyDescent="0.2">
      <c r="A100" s="29" t="s">
        <v>185</v>
      </c>
      <c r="B100" s="30" t="s">
        <v>186</v>
      </c>
      <c r="C100" s="31">
        <v>1500000</v>
      </c>
      <c r="D100" s="32">
        <v>0</v>
      </c>
      <c r="E100" s="33">
        <f>+C100+D100</f>
        <v>1500000</v>
      </c>
      <c r="F100" s="34">
        <f>+'[1]EJEC. 2023'!V84</f>
        <v>0</v>
      </c>
      <c r="G100" s="35">
        <f t="shared" si="7"/>
        <v>1500000</v>
      </c>
      <c r="H100" s="27"/>
    </row>
    <row r="101" spans="1:9" s="28" customFormat="1" ht="30" customHeight="1" x14ac:dyDescent="0.2">
      <c r="A101" s="29" t="s">
        <v>187</v>
      </c>
      <c r="B101" s="30" t="s">
        <v>188</v>
      </c>
      <c r="C101" s="31">
        <v>3000000</v>
      </c>
      <c r="D101" s="32">
        <v>0</v>
      </c>
      <c r="E101" s="33">
        <f>+C101+D101</f>
        <v>3000000</v>
      </c>
      <c r="F101" s="34">
        <f>+'[1]EJEC. 2023'!V85</f>
        <v>308098</v>
      </c>
      <c r="G101" s="35">
        <f t="shared" si="7"/>
        <v>2691902</v>
      </c>
      <c r="H101" s="27"/>
    </row>
    <row r="102" spans="1:9" s="28" customFormat="1" ht="28.5" customHeight="1" x14ac:dyDescent="0.2">
      <c r="A102" s="36" t="s">
        <v>189</v>
      </c>
      <c r="B102" s="37" t="s">
        <v>190</v>
      </c>
      <c r="C102" s="31"/>
      <c r="D102" s="32"/>
      <c r="E102" s="33"/>
      <c r="F102" s="34"/>
      <c r="G102" s="35"/>
      <c r="H102" s="27"/>
    </row>
    <row r="103" spans="1:9" s="28" customFormat="1" ht="1.5" hidden="1" customHeight="1" x14ac:dyDescent="0.2">
      <c r="A103" s="29" t="s">
        <v>191</v>
      </c>
      <c r="B103" s="30" t="s">
        <v>192</v>
      </c>
      <c r="C103" s="31">
        <v>0</v>
      </c>
      <c r="D103" s="32"/>
      <c r="E103" s="33">
        <f>+C103+D103</f>
        <v>0</v>
      </c>
      <c r="F103" s="34">
        <v>0</v>
      </c>
      <c r="G103" s="35">
        <f t="shared" si="7"/>
        <v>0</v>
      </c>
      <c r="H103" s="27"/>
    </row>
    <row r="104" spans="1:9" s="28" customFormat="1" ht="30" customHeight="1" x14ac:dyDescent="0.2">
      <c r="A104" s="29" t="s">
        <v>193</v>
      </c>
      <c r="B104" s="30" t="s">
        <v>194</v>
      </c>
      <c r="C104" s="31">
        <v>500000</v>
      </c>
      <c r="D104" s="32">
        <v>0</v>
      </c>
      <c r="E104" s="33">
        <f>+C104+D104</f>
        <v>500000</v>
      </c>
      <c r="F104" s="34">
        <f>+'[1]EJEC. 2023'!V86</f>
        <v>0</v>
      </c>
      <c r="G104" s="35">
        <f t="shared" si="7"/>
        <v>500000</v>
      </c>
      <c r="H104" s="27"/>
    </row>
    <row r="105" spans="1:9" s="28" customFormat="1" ht="31.5" customHeight="1" x14ac:dyDescent="0.2">
      <c r="A105" s="29" t="s">
        <v>195</v>
      </c>
      <c r="B105" s="30" t="s">
        <v>196</v>
      </c>
      <c r="C105" s="31">
        <v>250000</v>
      </c>
      <c r="D105" s="32">
        <v>0</v>
      </c>
      <c r="E105" s="33">
        <f>+C105+D105</f>
        <v>250000</v>
      </c>
      <c r="F105" s="34">
        <f>+'[1]EJEC. 2023'!V88</f>
        <v>0</v>
      </c>
      <c r="G105" s="35">
        <f t="shared" si="7"/>
        <v>250000</v>
      </c>
      <c r="H105" s="27"/>
    </row>
    <row r="106" spans="1:9" s="28" customFormat="1" ht="28.5" customHeight="1" x14ac:dyDescent="0.2">
      <c r="A106" s="29" t="s">
        <v>197</v>
      </c>
      <c r="B106" s="30" t="s">
        <v>198</v>
      </c>
      <c r="C106" s="31">
        <v>250000</v>
      </c>
      <c r="D106" s="32">
        <v>0</v>
      </c>
      <c r="E106" s="33">
        <f>+C106+D106</f>
        <v>250000</v>
      </c>
      <c r="F106" s="34">
        <f>+'[1]EJEC. 2023'!V89</f>
        <v>0</v>
      </c>
      <c r="G106" s="35">
        <f t="shared" si="7"/>
        <v>250000</v>
      </c>
      <c r="H106" s="27"/>
      <c r="I106" s="81"/>
    </row>
    <row r="107" spans="1:9" s="28" customFormat="1" ht="30" customHeight="1" x14ac:dyDescent="0.2">
      <c r="A107" s="36" t="s">
        <v>199</v>
      </c>
      <c r="B107" s="37" t="s">
        <v>200</v>
      </c>
      <c r="C107" s="31"/>
      <c r="D107" s="32"/>
      <c r="E107" s="33"/>
      <c r="F107" s="34"/>
      <c r="G107" s="35"/>
      <c r="H107" s="27"/>
    </row>
    <row r="108" spans="1:9" s="28" customFormat="1" ht="30" customHeight="1" x14ac:dyDescent="0.2">
      <c r="A108" s="29" t="s">
        <v>201</v>
      </c>
      <c r="B108" s="30" t="s">
        <v>202</v>
      </c>
      <c r="C108" s="31">
        <v>3500000</v>
      </c>
      <c r="D108" s="32">
        <v>0</v>
      </c>
      <c r="E108" s="33">
        <f>+C108+D108</f>
        <v>3500000</v>
      </c>
      <c r="F108" s="34">
        <f>+'[1]EJEC. 2023'!V92</f>
        <v>145650</v>
      </c>
      <c r="G108" s="35">
        <f t="shared" si="7"/>
        <v>3354350</v>
      </c>
      <c r="H108" s="27"/>
    </row>
    <row r="109" spans="1:9" s="28" customFormat="1" ht="30" customHeight="1" x14ac:dyDescent="0.2">
      <c r="A109" s="29" t="s">
        <v>203</v>
      </c>
      <c r="B109" s="30" t="s">
        <v>204</v>
      </c>
      <c r="C109" s="31">
        <v>4000000</v>
      </c>
      <c r="D109" s="32">
        <v>0</v>
      </c>
      <c r="E109" s="33">
        <f>+C109+D109</f>
        <v>4000000</v>
      </c>
      <c r="F109" s="34">
        <f>+'[1]EJEC. 2023'!V93</f>
        <v>0</v>
      </c>
      <c r="G109" s="35">
        <f t="shared" si="7"/>
        <v>4000000</v>
      </c>
      <c r="H109" s="27"/>
    </row>
    <row r="110" spans="1:9" s="28" customFormat="1" ht="30" customHeight="1" x14ac:dyDescent="0.2">
      <c r="A110" s="36" t="s">
        <v>205</v>
      </c>
      <c r="B110" s="37" t="s">
        <v>206</v>
      </c>
      <c r="C110" s="31"/>
      <c r="D110" s="32"/>
      <c r="E110" s="33"/>
      <c r="F110" s="34"/>
      <c r="G110" s="35"/>
      <c r="H110" s="27"/>
    </row>
    <row r="111" spans="1:9" s="28" customFormat="1" ht="27.75" customHeight="1" x14ac:dyDescent="0.2">
      <c r="A111" s="29" t="s">
        <v>207</v>
      </c>
      <c r="B111" s="30" t="s">
        <v>208</v>
      </c>
      <c r="C111" s="31">
        <v>100000</v>
      </c>
      <c r="D111" s="32">
        <v>0</v>
      </c>
      <c r="E111" s="33">
        <f>+C111+D111</f>
        <v>100000</v>
      </c>
      <c r="F111" s="34">
        <f>+'[1]EJEC. 2023'!V94</f>
        <v>0</v>
      </c>
      <c r="G111" s="35">
        <f t="shared" si="7"/>
        <v>100000</v>
      </c>
      <c r="H111" s="27"/>
    </row>
    <row r="112" spans="1:9" s="28" customFormat="1" ht="27.75" customHeight="1" x14ac:dyDescent="0.2">
      <c r="A112" s="36" t="s">
        <v>205</v>
      </c>
      <c r="B112" s="37" t="s">
        <v>209</v>
      </c>
      <c r="C112" s="31"/>
      <c r="D112" s="32"/>
      <c r="E112" s="33"/>
      <c r="F112" s="34"/>
      <c r="G112" s="35"/>
      <c r="H112" s="27"/>
    </row>
    <row r="113" spans="1:8" s="61" customFormat="1" ht="28.5" customHeight="1" x14ac:dyDescent="0.2">
      <c r="A113" s="38" t="s">
        <v>210</v>
      </c>
      <c r="B113" s="39" t="s">
        <v>211</v>
      </c>
      <c r="C113" s="31">
        <v>250000</v>
      </c>
      <c r="D113" s="32">
        <v>0</v>
      </c>
      <c r="E113" s="33">
        <f>+C113+D113</f>
        <v>250000</v>
      </c>
      <c r="F113" s="34">
        <f>+'[1]EJEC. 2023'!V95</f>
        <v>0</v>
      </c>
      <c r="G113" s="35">
        <f t="shared" si="7"/>
        <v>250000</v>
      </c>
      <c r="H113" s="59"/>
    </row>
    <row r="114" spans="1:8" s="61" customFormat="1" ht="30" customHeight="1" x14ac:dyDescent="0.2">
      <c r="A114" s="38" t="s">
        <v>212</v>
      </c>
      <c r="B114" s="39" t="s">
        <v>213</v>
      </c>
      <c r="C114" s="31">
        <v>1000000</v>
      </c>
      <c r="D114" s="32">
        <v>0</v>
      </c>
      <c r="E114" s="33">
        <f>+C114+D114</f>
        <v>1000000</v>
      </c>
      <c r="F114" s="34">
        <f>+'[1]EJEC. 2023'!V96</f>
        <v>0</v>
      </c>
      <c r="G114" s="35">
        <f t="shared" si="7"/>
        <v>1000000</v>
      </c>
      <c r="H114" s="59"/>
    </row>
    <row r="115" spans="1:8" s="28" customFormat="1" ht="33.75" hidden="1" customHeight="1" x14ac:dyDescent="0.2">
      <c r="A115" s="29" t="s">
        <v>214</v>
      </c>
      <c r="B115" s="30" t="s">
        <v>215</v>
      </c>
      <c r="C115" s="31">
        <v>0</v>
      </c>
      <c r="D115" s="32">
        <v>0</v>
      </c>
      <c r="E115" s="33">
        <f>+C115+D115</f>
        <v>0</v>
      </c>
      <c r="F115" s="34"/>
      <c r="G115" s="35">
        <f t="shared" si="7"/>
        <v>0</v>
      </c>
      <c r="H115" s="27"/>
    </row>
    <row r="116" spans="1:8" s="28" customFormat="1" ht="30" customHeight="1" x14ac:dyDescent="0.2">
      <c r="A116" s="29" t="s">
        <v>216</v>
      </c>
      <c r="B116" s="30" t="s">
        <v>217</v>
      </c>
      <c r="C116" s="31">
        <v>500000</v>
      </c>
      <c r="D116" s="32">
        <v>0</v>
      </c>
      <c r="E116" s="33">
        <f>+C116+D116</f>
        <v>500000</v>
      </c>
      <c r="F116" s="34">
        <f>+'[1]EJEC. 2023'!V97</f>
        <v>0</v>
      </c>
      <c r="G116" s="35">
        <f t="shared" si="7"/>
        <v>500000</v>
      </c>
      <c r="H116" s="27"/>
    </row>
    <row r="117" spans="1:8" s="28" customFormat="1" ht="29.25" customHeight="1" x14ac:dyDescent="0.2">
      <c r="A117" s="36" t="s">
        <v>218</v>
      </c>
      <c r="B117" s="37" t="s">
        <v>219</v>
      </c>
      <c r="C117" s="31"/>
      <c r="D117" s="32"/>
      <c r="E117" s="33"/>
      <c r="F117" s="34"/>
      <c r="G117" s="35"/>
      <c r="H117" s="27"/>
    </row>
    <row r="118" spans="1:8" s="28" customFormat="1" ht="24.75" customHeight="1" x14ac:dyDescent="0.2">
      <c r="A118" s="29" t="s">
        <v>220</v>
      </c>
      <c r="B118" s="30" t="s">
        <v>221</v>
      </c>
      <c r="C118" s="31">
        <v>10000000</v>
      </c>
      <c r="D118" s="32">
        <v>0</v>
      </c>
      <c r="E118" s="33">
        <f t="shared" ref="E118:E126" si="8">+C118+D118</f>
        <v>10000000</v>
      </c>
      <c r="F118" s="34">
        <f>+'[1]EJEC. 2023'!V98</f>
        <v>556971.04</v>
      </c>
      <c r="G118" s="35">
        <f t="shared" si="7"/>
        <v>9443028.9600000009</v>
      </c>
      <c r="H118" s="27"/>
    </row>
    <row r="119" spans="1:8" s="28" customFormat="1" ht="29.25" customHeight="1" x14ac:dyDescent="0.2">
      <c r="A119" s="29" t="s">
        <v>222</v>
      </c>
      <c r="B119" s="30" t="s">
        <v>223</v>
      </c>
      <c r="C119" s="31">
        <v>2000000</v>
      </c>
      <c r="D119" s="32">
        <v>0</v>
      </c>
      <c r="E119" s="33">
        <f t="shared" si="8"/>
        <v>2000000</v>
      </c>
      <c r="F119" s="34">
        <f>+'[1]EJEC. 2023'!V99</f>
        <v>120000</v>
      </c>
      <c r="G119" s="35">
        <f t="shared" si="7"/>
        <v>1880000</v>
      </c>
      <c r="H119" s="27"/>
    </row>
    <row r="120" spans="1:8" s="28" customFormat="1" ht="30" customHeight="1" x14ac:dyDescent="0.2">
      <c r="A120" s="29" t="s">
        <v>224</v>
      </c>
      <c r="B120" s="30" t="s">
        <v>225</v>
      </c>
      <c r="C120" s="31">
        <v>50000</v>
      </c>
      <c r="D120" s="32">
        <v>0</v>
      </c>
      <c r="E120" s="33">
        <f t="shared" si="8"/>
        <v>50000</v>
      </c>
      <c r="F120" s="34">
        <f>+'[1]EJEC. 2023'!V100</f>
        <v>0</v>
      </c>
      <c r="G120" s="35">
        <f>+E120-F120</f>
        <v>50000</v>
      </c>
      <c r="H120" s="27"/>
    </row>
    <row r="121" spans="1:8" s="28" customFormat="1" ht="31.5" customHeight="1" x14ac:dyDescent="0.2">
      <c r="A121" s="29" t="s">
        <v>226</v>
      </c>
      <c r="B121" s="30" t="s">
        <v>227</v>
      </c>
      <c r="C121" s="31">
        <v>300000</v>
      </c>
      <c r="D121" s="32">
        <v>0</v>
      </c>
      <c r="E121" s="33">
        <f t="shared" si="8"/>
        <v>300000</v>
      </c>
      <c r="F121" s="34">
        <f>+'[1]EJEC. 2023'!V101</f>
        <v>0</v>
      </c>
      <c r="G121" s="35">
        <f t="shared" si="7"/>
        <v>300000</v>
      </c>
      <c r="H121" s="27"/>
    </row>
    <row r="122" spans="1:8" s="28" customFormat="1" ht="26.25" customHeight="1" x14ac:dyDescent="0.2">
      <c r="A122" s="29" t="s">
        <v>228</v>
      </c>
      <c r="B122" s="30" t="s">
        <v>229</v>
      </c>
      <c r="C122" s="31">
        <v>300000</v>
      </c>
      <c r="D122" s="32">
        <v>0</v>
      </c>
      <c r="E122" s="33">
        <f t="shared" si="8"/>
        <v>300000</v>
      </c>
      <c r="F122" s="34">
        <f>+'[1]EJEC. 2023'!V102</f>
        <v>0</v>
      </c>
      <c r="G122" s="35">
        <f t="shared" si="7"/>
        <v>300000</v>
      </c>
      <c r="H122" s="27"/>
    </row>
    <row r="123" spans="1:8" s="28" customFormat="1" ht="30" customHeight="1" x14ac:dyDescent="0.2">
      <c r="A123" s="36" t="s">
        <v>218</v>
      </c>
      <c r="B123" s="37" t="s">
        <v>230</v>
      </c>
      <c r="C123" s="31"/>
      <c r="D123" s="32"/>
      <c r="E123" s="33">
        <f t="shared" si="8"/>
        <v>0</v>
      </c>
      <c r="F123" s="34"/>
      <c r="G123" s="35">
        <f t="shared" si="7"/>
        <v>0</v>
      </c>
      <c r="H123" s="27"/>
    </row>
    <row r="124" spans="1:8" s="28" customFormat="1" ht="28.5" hidden="1" customHeight="1" x14ac:dyDescent="0.2">
      <c r="A124" s="29" t="s">
        <v>231</v>
      </c>
      <c r="B124" s="30" t="s">
        <v>232</v>
      </c>
      <c r="C124" s="31">
        <v>0</v>
      </c>
      <c r="D124" s="32">
        <v>0</v>
      </c>
      <c r="E124" s="33">
        <f t="shared" si="8"/>
        <v>0</v>
      </c>
      <c r="F124" s="34">
        <f>+'[1]EJEC. 2023'!V103</f>
        <v>0</v>
      </c>
      <c r="G124" s="35">
        <f t="shared" si="7"/>
        <v>0</v>
      </c>
      <c r="H124" s="27"/>
    </row>
    <row r="125" spans="1:8" s="28" customFormat="1" ht="28.5" customHeight="1" x14ac:dyDescent="0.2">
      <c r="A125" s="29" t="s">
        <v>233</v>
      </c>
      <c r="B125" s="30" t="s">
        <v>234</v>
      </c>
      <c r="C125" s="31">
        <v>300000</v>
      </c>
      <c r="D125" s="32">
        <v>0</v>
      </c>
      <c r="E125" s="33">
        <f t="shared" si="8"/>
        <v>300000</v>
      </c>
      <c r="F125" s="34">
        <f>+'[1]EJEC. 2023'!V104</f>
        <v>0</v>
      </c>
      <c r="G125" s="35">
        <f t="shared" si="7"/>
        <v>300000</v>
      </c>
      <c r="H125" s="27"/>
    </row>
    <row r="126" spans="1:8" s="28" customFormat="1" ht="30" customHeight="1" x14ac:dyDescent="0.2">
      <c r="A126" s="29" t="s">
        <v>235</v>
      </c>
      <c r="B126" s="30" t="s">
        <v>236</v>
      </c>
      <c r="C126" s="31">
        <v>300000</v>
      </c>
      <c r="D126" s="32">
        <v>0</v>
      </c>
      <c r="E126" s="33">
        <f t="shared" si="8"/>
        <v>300000</v>
      </c>
      <c r="F126" s="34">
        <f>+'[1]EJEC. 2023'!V105</f>
        <v>0</v>
      </c>
      <c r="G126" s="35">
        <f t="shared" si="7"/>
        <v>300000</v>
      </c>
      <c r="H126" s="27"/>
    </row>
    <row r="127" spans="1:8" s="28" customFormat="1" ht="28.5" customHeight="1" x14ac:dyDescent="0.2">
      <c r="A127" s="36" t="s">
        <v>237</v>
      </c>
      <c r="B127" s="37" t="s">
        <v>238</v>
      </c>
      <c r="C127" s="31"/>
      <c r="D127" s="32"/>
      <c r="E127" s="33"/>
      <c r="F127" s="34"/>
      <c r="G127" s="35"/>
      <c r="H127" s="27"/>
    </row>
    <row r="128" spans="1:8" s="28" customFormat="1" ht="30" customHeight="1" x14ac:dyDescent="0.2">
      <c r="A128" s="29" t="s">
        <v>239</v>
      </c>
      <c r="B128" s="30" t="s">
        <v>240</v>
      </c>
      <c r="C128" s="31">
        <v>1000000</v>
      </c>
      <c r="D128" s="32">
        <v>0</v>
      </c>
      <c r="E128" s="33">
        <f>+C128+D128</f>
        <v>1000000</v>
      </c>
      <c r="F128" s="34">
        <f>+'[1]EJEC. 2023'!V106</f>
        <v>0</v>
      </c>
      <c r="G128" s="35">
        <f t="shared" si="7"/>
        <v>1000000</v>
      </c>
      <c r="H128" s="27"/>
    </row>
    <row r="129" spans="1:9" s="28" customFormat="1" ht="30.75" customHeight="1" x14ac:dyDescent="0.2">
      <c r="A129" s="29" t="s">
        <v>241</v>
      </c>
      <c r="B129" s="30" t="s">
        <v>242</v>
      </c>
      <c r="C129" s="31">
        <v>2500000</v>
      </c>
      <c r="D129" s="32">
        <v>0</v>
      </c>
      <c r="E129" s="33">
        <f>+C129+D129</f>
        <v>2500000</v>
      </c>
      <c r="F129" s="34">
        <f>+'[1]EJEC. 2023'!V107</f>
        <v>0</v>
      </c>
      <c r="G129" s="35">
        <f t="shared" si="7"/>
        <v>2500000</v>
      </c>
      <c r="H129" s="27"/>
    </row>
    <row r="130" spans="1:9" s="28" customFormat="1" ht="0.75" hidden="1" customHeight="1" x14ac:dyDescent="0.2">
      <c r="A130" s="29" t="s">
        <v>243</v>
      </c>
      <c r="B130" s="69" t="s">
        <v>244</v>
      </c>
      <c r="C130" s="31">
        <v>0</v>
      </c>
      <c r="D130" s="32">
        <v>0</v>
      </c>
      <c r="E130" s="33">
        <f>+C130+D130</f>
        <v>0</v>
      </c>
      <c r="F130" s="34">
        <f>+'[1]EJEC. 2023'!V108</f>
        <v>0</v>
      </c>
      <c r="G130" s="35">
        <f t="shared" si="7"/>
        <v>0</v>
      </c>
      <c r="H130" s="27"/>
    </row>
    <row r="131" spans="1:9" s="28" customFormat="1" ht="30" customHeight="1" x14ac:dyDescent="0.2">
      <c r="A131" s="29" t="s">
        <v>245</v>
      </c>
      <c r="B131" s="30" t="s">
        <v>246</v>
      </c>
      <c r="C131" s="31">
        <f>500000</f>
        <v>500000</v>
      </c>
      <c r="D131" s="32">
        <v>0</v>
      </c>
      <c r="E131" s="33">
        <f>+C131+D131</f>
        <v>500000</v>
      </c>
      <c r="F131" s="34">
        <f>+'[1]EJEC. 2023'!V109</f>
        <v>46740.160000000003</v>
      </c>
      <c r="G131" s="35">
        <f t="shared" si="7"/>
        <v>453259.83999999997</v>
      </c>
      <c r="H131" s="27"/>
    </row>
    <row r="132" spans="1:9" s="28" customFormat="1" ht="24" customHeight="1" x14ac:dyDescent="0.2">
      <c r="A132" s="36" t="s">
        <v>247</v>
      </c>
      <c r="B132" s="37" t="s">
        <v>248</v>
      </c>
      <c r="C132" s="31"/>
      <c r="D132" s="32"/>
      <c r="E132" s="33"/>
      <c r="F132" s="34"/>
      <c r="G132" s="35"/>
      <c r="H132" s="27"/>
    </row>
    <row r="133" spans="1:9" s="28" customFormat="1" ht="1.5" hidden="1" customHeight="1" x14ac:dyDescent="0.2">
      <c r="A133" s="29" t="s">
        <v>249</v>
      </c>
      <c r="B133" s="30" t="s">
        <v>248</v>
      </c>
      <c r="C133" s="31">
        <v>0</v>
      </c>
      <c r="D133" s="32">
        <v>0</v>
      </c>
      <c r="E133" s="33">
        <f>+C133+D133</f>
        <v>0</v>
      </c>
      <c r="F133" s="34">
        <f>+'[1]EJEC. 2023'!V110</f>
        <v>0</v>
      </c>
      <c r="G133" s="35">
        <f t="shared" si="7"/>
        <v>0</v>
      </c>
      <c r="H133" s="27"/>
    </row>
    <row r="134" spans="1:9" s="28" customFormat="1" ht="33.75" customHeight="1" thickBot="1" x14ac:dyDescent="0.25">
      <c r="A134" s="70" t="s">
        <v>250</v>
      </c>
      <c r="B134" s="71" t="s">
        <v>251</v>
      </c>
      <c r="C134" s="72">
        <v>1000000</v>
      </c>
      <c r="D134" s="32">
        <v>0</v>
      </c>
      <c r="E134" s="33">
        <f>+C134+D134</f>
        <v>1000000</v>
      </c>
      <c r="F134" s="73">
        <f>+'[1]EJEC. 2023'!V111</f>
        <v>5928.2</v>
      </c>
      <c r="G134" s="35">
        <f t="shared" si="7"/>
        <v>994071.8</v>
      </c>
      <c r="H134" s="27"/>
    </row>
    <row r="135" spans="1:9" s="28" customFormat="1" ht="15" customHeight="1" thickBot="1" x14ac:dyDescent="0.25">
      <c r="A135" s="49"/>
      <c r="B135" s="74"/>
      <c r="C135" s="51"/>
      <c r="D135" s="51"/>
      <c r="E135" s="52"/>
      <c r="F135" s="53"/>
      <c r="G135" s="52"/>
      <c r="H135" s="27"/>
    </row>
    <row r="136" spans="1:9" s="61" customFormat="1" ht="28.5" customHeight="1" thickBot="1" x14ac:dyDescent="0.25">
      <c r="A136" s="75" t="s">
        <v>252</v>
      </c>
      <c r="B136" s="56" t="s">
        <v>253</v>
      </c>
      <c r="C136" s="82">
        <f>SUM(C138:C151)</f>
        <v>372700000</v>
      </c>
      <c r="D136" s="82">
        <f>SUM(D138:D151)</f>
        <v>2000000000</v>
      </c>
      <c r="E136" s="82">
        <f>SUM(E138:E151)</f>
        <v>2372700000</v>
      </c>
      <c r="F136" s="82">
        <f>SUM(F138:F151)</f>
        <v>593597238.34000003</v>
      </c>
      <c r="G136" s="83">
        <f>SUM(G138:G151)</f>
        <v>1779102761.6600001</v>
      </c>
      <c r="H136" s="59"/>
      <c r="I136" s="60"/>
    </row>
    <row r="137" spans="1:9" s="28" customFormat="1" ht="1.5" hidden="1" customHeight="1" x14ac:dyDescent="0.2">
      <c r="A137" s="62" t="s">
        <v>254</v>
      </c>
      <c r="B137" s="63" t="s">
        <v>255</v>
      </c>
      <c r="C137" s="64"/>
      <c r="D137" s="64"/>
      <c r="E137" s="65"/>
      <c r="F137" s="84"/>
      <c r="G137" s="85"/>
      <c r="H137" s="27"/>
    </row>
    <row r="138" spans="1:9" s="28" customFormat="1" ht="1.5" customHeight="1" x14ac:dyDescent="0.2">
      <c r="A138" s="29" t="s">
        <v>256</v>
      </c>
      <c r="B138" s="30" t="s">
        <v>257</v>
      </c>
      <c r="C138" s="32">
        <v>0</v>
      </c>
      <c r="D138" s="32"/>
      <c r="E138" s="33"/>
      <c r="F138" s="86">
        <f>+'[1]EJEC. 2023'!V114</f>
        <v>0</v>
      </c>
      <c r="G138" s="87">
        <f>+C138-F138</f>
        <v>0</v>
      </c>
      <c r="H138" s="27"/>
    </row>
    <row r="139" spans="1:9" s="28" customFormat="1" ht="1.5" hidden="1" customHeight="1" x14ac:dyDescent="0.2">
      <c r="A139" s="36" t="s">
        <v>258</v>
      </c>
      <c r="B139" s="37" t="s">
        <v>259</v>
      </c>
      <c r="C139" s="32"/>
      <c r="D139" s="32"/>
      <c r="E139" s="33"/>
      <c r="F139" s="86"/>
      <c r="G139" s="87"/>
      <c r="H139" s="27"/>
    </row>
    <row r="140" spans="1:9" s="28" customFormat="1" ht="31.5" customHeight="1" x14ac:dyDescent="0.2">
      <c r="A140" s="29" t="s">
        <v>260</v>
      </c>
      <c r="B140" s="30" t="s">
        <v>261</v>
      </c>
      <c r="C140" s="31">
        <v>500000</v>
      </c>
      <c r="D140" s="32">
        <v>0</v>
      </c>
      <c r="E140" s="33">
        <f>+C140+D140</f>
        <v>500000</v>
      </c>
      <c r="F140" s="34">
        <f>+'[1]EJEC. 2023'!V115</f>
        <v>0</v>
      </c>
      <c r="G140" s="35">
        <f>+E140-F140</f>
        <v>500000</v>
      </c>
      <c r="H140" s="27"/>
    </row>
    <row r="141" spans="1:9" s="28" customFormat="1" ht="33" customHeight="1" x14ac:dyDescent="0.2">
      <c r="A141" s="29" t="s">
        <v>262</v>
      </c>
      <c r="B141" s="88" t="s">
        <v>263</v>
      </c>
      <c r="C141" s="31">
        <v>6000000</v>
      </c>
      <c r="D141" s="32">
        <v>0</v>
      </c>
      <c r="E141" s="33">
        <f>+C141+D141</f>
        <v>6000000</v>
      </c>
      <c r="F141" s="34">
        <f>+'[1]EJEC. 2023'!V116</f>
        <v>240000</v>
      </c>
      <c r="G141" s="35">
        <f>+E141-F141</f>
        <v>5760000</v>
      </c>
      <c r="H141" s="27"/>
    </row>
    <row r="142" spans="1:9" s="28" customFormat="1" ht="29.25" customHeight="1" x14ac:dyDescent="0.2">
      <c r="A142" s="29" t="s">
        <v>264</v>
      </c>
      <c r="B142" s="88" t="s">
        <v>265</v>
      </c>
      <c r="C142" s="31">
        <v>200000</v>
      </c>
      <c r="D142" s="32">
        <v>0</v>
      </c>
      <c r="E142" s="33">
        <f>+C142+D142</f>
        <v>200000</v>
      </c>
      <c r="F142" s="34">
        <f>+'[1]EJEC. 2023'!V117</f>
        <v>0</v>
      </c>
      <c r="G142" s="35">
        <f t="shared" ref="G142:G150" si="9">+E142-F142</f>
        <v>200000</v>
      </c>
      <c r="H142" s="27"/>
    </row>
    <row r="143" spans="1:9" s="28" customFormat="1" ht="25.5" customHeight="1" x14ac:dyDescent="0.2">
      <c r="A143" s="36" t="s">
        <v>252</v>
      </c>
      <c r="B143" s="37" t="s">
        <v>266</v>
      </c>
      <c r="C143" s="31"/>
      <c r="D143" s="32"/>
      <c r="E143" s="33"/>
      <c r="F143" s="34"/>
      <c r="G143" s="35"/>
      <c r="H143" s="27"/>
    </row>
    <row r="144" spans="1:9" s="28" customFormat="1" ht="28.5" customHeight="1" x14ac:dyDescent="0.2">
      <c r="A144" s="29" t="s">
        <v>267</v>
      </c>
      <c r="B144" s="30" t="s">
        <v>268</v>
      </c>
      <c r="C144" s="31">
        <v>2000000</v>
      </c>
      <c r="D144" s="32">
        <v>0</v>
      </c>
      <c r="E144" s="33">
        <f>+C144+D144</f>
        <v>2000000</v>
      </c>
      <c r="F144" s="34">
        <f>+'[1]EJEC. 2023'!V118</f>
        <v>0</v>
      </c>
      <c r="G144" s="35">
        <f t="shared" si="9"/>
        <v>2000000</v>
      </c>
      <c r="H144" s="27"/>
    </row>
    <row r="145" spans="1:9" s="28" customFormat="1" ht="27.75" customHeight="1" x14ac:dyDescent="0.2">
      <c r="A145" s="29" t="s">
        <v>269</v>
      </c>
      <c r="B145" s="30" t="s">
        <v>270</v>
      </c>
      <c r="C145" s="31">
        <v>4000000</v>
      </c>
      <c r="D145" s="32">
        <v>0</v>
      </c>
      <c r="E145" s="33">
        <f>+C145+D145</f>
        <v>4000000</v>
      </c>
      <c r="F145" s="34">
        <f>+'[1]EJEC. 2023'!V119</f>
        <v>0</v>
      </c>
      <c r="G145" s="35">
        <f t="shared" si="9"/>
        <v>4000000</v>
      </c>
      <c r="H145" s="27"/>
    </row>
    <row r="146" spans="1:9" s="28" customFormat="1" ht="27" customHeight="1" x14ac:dyDescent="0.2">
      <c r="A146" s="36" t="s">
        <v>271</v>
      </c>
      <c r="B146" s="37" t="s">
        <v>272</v>
      </c>
      <c r="C146" s="89"/>
      <c r="D146" s="32"/>
      <c r="E146" s="33"/>
      <c r="F146" s="34"/>
      <c r="G146" s="35"/>
      <c r="H146" s="27"/>
    </row>
    <row r="147" spans="1:9" s="28" customFormat="1" ht="31.5" customHeight="1" x14ac:dyDescent="0.2">
      <c r="A147" s="29" t="s">
        <v>273</v>
      </c>
      <c r="B147" s="30" t="s">
        <v>274</v>
      </c>
      <c r="C147" s="31">
        <f>320000000+14000000</f>
        <v>334000000</v>
      </c>
      <c r="D147" s="32">
        <v>0</v>
      </c>
      <c r="E147" s="33">
        <f>+C147+D147</f>
        <v>334000000</v>
      </c>
      <c r="F147" s="34">
        <f>+'[1]EJEC. 2023'!V121</f>
        <v>285089336</v>
      </c>
      <c r="G147" s="35">
        <f t="shared" si="9"/>
        <v>48910664</v>
      </c>
      <c r="H147" s="27"/>
      <c r="I147" s="27"/>
    </row>
    <row r="148" spans="1:9" s="61" customFormat="1" ht="29.25" customHeight="1" x14ac:dyDescent="0.2">
      <c r="A148" s="38" t="s">
        <v>275</v>
      </c>
      <c r="B148" s="39" t="s">
        <v>276</v>
      </c>
      <c r="C148" s="31">
        <v>3000000</v>
      </c>
      <c r="D148" s="32">
        <v>7000000</v>
      </c>
      <c r="E148" s="33">
        <f>+C148+D148</f>
        <v>10000000</v>
      </c>
      <c r="F148" s="34">
        <f>+'[1]EJEC. 2023'!V123</f>
        <v>6471696.5999999996</v>
      </c>
      <c r="G148" s="35">
        <f t="shared" si="9"/>
        <v>3528303.4000000004</v>
      </c>
      <c r="H148" s="59"/>
    </row>
    <row r="149" spans="1:9" s="61" customFormat="1" ht="30.75" customHeight="1" x14ac:dyDescent="0.2">
      <c r="A149" s="38" t="s">
        <v>277</v>
      </c>
      <c r="B149" s="39" t="s">
        <v>278</v>
      </c>
      <c r="C149" s="31">
        <v>12000000</v>
      </c>
      <c r="D149" s="32">
        <v>-7000000</v>
      </c>
      <c r="E149" s="31">
        <f>+C149+D149</f>
        <v>5000000</v>
      </c>
      <c r="F149" s="34">
        <f>+'[1]EJEC. 2023'!V124</f>
        <v>0</v>
      </c>
      <c r="G149" s="35">
        <f t="shared" si="9"/>
        <v>5000000</v>
      </c>
      <c r="H149" s="59"/>
      <c r="I149" s="60"/>
    </row>
    <row r="150" spans="1:9" s="28" customFormat="1" ht="30" customHeight="1" x14ac:dyDescent="0.2">
      <c r="A150" s="29" t="s">
        <v>279</v>
      </c>
      <c r="B150" s="30" t="s">
        <v>280</v>
      </c>
      <c r="C150" s="31">
        <v>9000000</v>
      </c>
      <c r="D150" s="32">
        <v>2000000000</v>
      </c>
      <c r="E150" s="33">
        <f>+C150+D150</f>
        <v>2009000000</v>
      </c>
      <c r="F150" s="34">
        <f>+'[1]EJEC. 2023'!V133</f>
        <v>301796205.74000001</v>
      </c>
      <c r="G150" s="35">
        <f t="shared" si="9"/>
        <v>1707203794.26</v>
      </c>
      <c r="H150" s="27"/>
    </row>
    <row r="151" spans="1:9" s="28" customFormat="1" ht="26.25" customHeight="1" x14ac:dyDescent="0.2">
      <c r="A151" s="29" t="s">
        <v>281</v>
      </c>
      <c r="B151" s="30" t="s">
        <v>282</v>
      </c>
      <c r="C151" s="31">
        <v>2000000</v>
      </c>
      <c r="D151" s="90"/>
      <c r="E151" s="33">
        <f>+C151+D151</f>
        <v>2000000</v>
      </c>
      <c r="F151" s="34">
        <f>+'[1]EJEC. 2023'!V134</f>
        <v>0</v>
      </c>
      <c r="G151" s="35">
        <f>+C151-F151</f>
        <v>2000000</v>
      </c>
      <c r="H151" s="27"/>
    </row>
    <row r="152" spans="1:9" s="61" customFormat="1" ht="29.25" customHeight="1" x14ac:dyDescent="0.2">
      <c r="A152" s="91"/>
      <c r="B152" s="92" t="s">
        <v>283</v>
      </c>
      <c r="C152" s="93">
        <f>SUM(C154:C173)</f>
        <v>68400000</v>
      </c>
      <c r="D152" s="93">
        <f>SUM(D154:D173)</f>
        <v>0</v>
      </c>
      <c r="E152" s="93">
        <f>SUM(E154:E173)</f>
        <v>68400000</v>
      </c>
      <c r="F152" s="93">
        <f>SUM(F154:F173)</f>
        <v>733776.89</v>
      </c>
      <c r="G152" s="94">
        <f>SUM(G154:G173)</f>
        <v>67666223.109999999</v>
      </c>
      <c r="H152" s="59"/>
      <c r="I152" s="60"/>
    </row>
    <row r="153" spans="1:9" s="28" customFormat="1" ht="29.25" customHeight="1" x14ac:dyDescent="0.2">
      <c r="A153" s="36" t="s">
        <v>284</v>
      </c>
      <c r="B153" s="40" t="s">
        <v>285</v>
      </c>
      <c r="C153" s="95"/>
      <c r="D153" s="32"/>
      <c r="E153" s="96"/>
      <c r="F153" s="34"/>
      <c r="G153" s="97"/>
      <c r="H153" s="27"/>
      <c r="I153" s="81"/>
    </row>
    <row r="154" spans="1:9" s="28" customFormat="1" ht="29.25" customHeight="1" x14ac:dyDescent="0.2">
      <c r="A154" s="29" t="s">
        <v>286</v>
      </c>
      <c r="B154" s="30" t="s">
        <v>287</v>
      </c>
      <c r="C154" s="31">
        <v>3000000</v>
      </c>
      <c r="D154" s="32">
        <v>0</v>
      </c>
      <c r="E154" s="33">
        <f t="shared" ref="E154:E181" si="10">+C154+D154</f>
        <v>3000000</v>
      </c>
      <c r="F154" s="34">
        <f>+'[1]EJEC. 2023'!V138</f>
        <v>0</v>
      </c>
      <c r="G154" s="35">
        <f>+E154-F154</f>
        <v>3000000</v>
      </c>
      <c r="H154" s="27"/>
      <c r="I154" s="81">
        <f>+I152-I153</f>
        <v>0</v>
      </c>
    </row>
    <row r="155" spans="1:9" s="28" customFormat="1" ht="31.5" customHeight="1" x14ac:dyDescent="0.2">
      <c r="A155" s="29" t="s">
        <v>288</v>
      </c>
      <c r="B155" s="30" t="s">
        <v>289</v>
      </c>
      <c r="C155" s="31">
        <v>3000000</v>
      </c>
      <c r="D155" s="32">
        <v>0</v>
      </c>
      <c r="E155" s="33">
        <f t="shared" si="10"/>
        <v>3000000</v>
      </c>
      <c r="F155" s="34">
        <f>+'[1]EJEC. 2023'!V139</f>
        <v>244380.01</v>
      </c>
      <c r="G155" s="35">
        <f t="shared" ref="G155:G173" si="11">+E155-F155</f>
        <v>2755619.99</v>
      </c>
      <c r="H155" s="27"/>
    </row>
    <row r="156" spans="1:9" s="28" customFormat="1" ht="26.25" customHeight="1" x14ac:dyDescent="0.2">
      <c r="A156" s="29" t="s">
        <v>290</v>
      </c>
      <c r="B156" s="30" t="s">
        <v>291</v>
      </c>
      <c r="C156" s="31">
        <v>100000</v>
      </c>
      <c r="D156" s="32">
        <v>0</v>
      </c>
      <c r="E156" s="33">
        <f t="shared" si="10"/>
        <v>100000</v>
      </c>
      <c r="F156" s="34">
        <f>+'[1]EJEC. 2023'!V140</f>
        <v>0</v>
      </c>
      <c r="G156" s="35">
        <f t="shared" si="11"/>
        <v>100000</v>
      </c>
      <c r="H156" s="27"/>
    </row>
    <row r="157" spans="1:9" s="28" customFormat="1" ht="26.25" hidden="1" customHeight="1" x14ac:dyDescent="0.2">
      <c r="A157" s="29" t="s">
        <v>292</v>
      </c>
      <c r="B157" s="69" t="s">
        <v>293</v>
      </c>
      <c r="C157" s="31">
        <v>0</v>
      </c>
      <c r="D157" s="32">
        <v>0</v>
      </c>
      <c r="E157" s="33">
        <f t="shared" si="10"/>
        <v>0</v>
      </c>
      <c r="F157" s="34">
        <f>+'[1]EJEC. 2023'!V141</f>
        <v>0</v>
      </c>
      <c r="G157" s="35">
        <f t="shared" si="11"/>
        <v>0</v>
      </c>
      <c r="H157" s="27"/>
    </row>
    <row r="158" spans="1:9" s="28" customFormat="1" ht="26.25" hidden="1" customHeight="1" x14ac:dyDescent="0.2">
      <c r="A158" s="29" t="s">
        <v>294</v>
      </c>
      <c r="B158" s="30" t="s">
        <v>295</v>
      </c>
      <c r="C158" s="31">
        <v>0</v>
      </c>
      <c r="D158" s="32">
        <v>0</v>
      </c>
      <c r="E158" s="33">
        <f t="shared" si="10"/>
        <v>0</v>
      </c>
      <c r="F158" s="34">
        <f>+'[1]EJEC. 2023'!V142</f>
        <v>0</v>
      </c>
      <c r="G158" s="35">
        <f t="shared" si="11"/>
        <v>0</v>
      </c>
      <c r="H158" s="27"/>
    </row>
    <row r="159" spans="1:9" s="28" customFormat="1" ht="26.25" hidden="1" customHeight="1" x14ac:dyDescent="0.2">
      <c r="A159" s="29" t="s">
        <v>296</v>
      </c>
      <c r="B159" s="39" t="s">
        <v>297</v>
      </c>
      <c r="C159" s="31">
        <v>0</v>
      </c>
      <c r="D159" s="32">
        <v>0</v>
      </c>
      <c r="E159" s="33">
        <f t="shared" si="10"/>
        <v>0</v>
      </c>
      <c r="F159" s="34">
        <f>+'[1]EJEC. 2023'!V143</f>
        <v>0</v>
      </c>
      <c r="G159" s="35">
        <f t="shared" si="11"/>
        <v>0</v>
      </c>
      <c r="H159" s="27"/>
    </row>
    <row r="160" spans="1:9" s="28" customFormat="1" ht="24.75" customHeight="1" x14ac:dyDescent="0.2">
      <c r="A160" s="29" t="s">
        <v>298</v>
      </c>
      <c r="B160" s="30" t="s">
        <v>299</v>
      </c>
      <c r="C160" s="31">
        <v>20000000</v>
      </c>
      <c r="D160" s="32">
        <v>0</v>
      </c>
      <c r="E160" s="33">
        <f t="shared" si="10"/>
        <v>20000000</v>
      </c>
      <c r="F160" s="34">
        <f>+'[1]EJEC. 2023'!V144</f>
        <v>0</v>
      </c>
      <c r="G160" s="35">
        <f t="shared" si="11"/>
        <v>20000000</v>
      </c>
      <c r="H160" s="27"/>
    </row>
    <row r="161" spans="1:8" s="28" customFormat="1" ht="26.25" hidden="1" customHeight="1" x14ac:dyDescent="0.2">
      <c r="A161" s="29" t="s">
        <v>300</v>
      </c>
      <c r="B161" s="39" t="s">
        <v>301</v>
      </c>
      <c r="C161" s="31">
        <v>0</v>
      </c>
      <c r="D161" s="32">
        <v>0</v>
      </c>
      <c r="E161" s="33">
        <f t="shared" si="10"/>
        <v>0</v>
      </c>
      <c r="F161" s="34">
        <f>+'[1]EJEC. 2023'!V145</f>
        <v>0</v>
      </c>
      <c r="G161" s="35">
        <f t="shared" si="11"/>
        <v>0</v>
      </c>
      <c r="H161" s="27"/>
    </row>
    <row r="162" spans="1:8" s="28" customFormat="1" ht="26.25" customHeight="1" x14ac:dyDescent="0.2">
      <c r="A162" s="29" t="s">
        <v>302</v>
      </c>
      <c r="B162" s="39" t="s">
        <v>303</v>
      </c>
      <c r="C162" s="31">
        <v>6000000</v>
      </c>
      <c r="D162" s="32">
        <v>0</v>
      </c>
      <c r="E162" s="31">
        <f t="shared" si="10"/>
        <v>6000000</v>
      </c>
      <c r="F162" s="34">
        <f>+'[1]EJEC. 2023'!V146</f>
        <v>0</v>
      </c>
      <c r="G162" s="35">
        <f t="shared" si="11"/>
        <v>6000000</v>
      </c>
      <c r="H162" s="27"/>
    </row>
    <row r="163" spans="1:8" s="28" customFormat="1" ht="26.25" customHeight="1" x14ac:dyDescent="0.2">
      <c r="A163" s="29" t="s">
        <v>304</v>
      </c>
      <c r="B163" s="39" t="s">
        <v>305</v>
      </c>
      <c r="C163" s="31">
        <v>200000</v>
      </c>
      <c r="D163" s="32">
        <v>0</v>
      </c>
      <c r="E163" s="33">
        <f t="shared" si="10"/>
        <v>200000</v>
      </c>
      <c r="F163" s="34">
        <f>+'[1]EJEC. 2023'!V148</f>
        <v>0</v>
      </c>
      <c r="G163" s="35">
        <f t="shared" si="11"/>
        <v>200000</v>
      </c>
      <c r="H163" s="27"/>
    </row>
    <row r="164" spans="1:8" s="28" customFormat="1" ht="26.25" customHeight="1" x14ac:dyDescent="0.2">
      <c r="A164" s="29" t="s">
        <v>306</v>
      </c>
      <c r="B164" s="30" t="s">
        <v>307</v>
      </c>
      <c r="C164" s="31">
        <v>1500000</v>
      </c>
      <c r="D164" s="32">
        <v>0</v>
      </c>
      <c r="E164" s="33">
        <f>+C164+D164</f>
        <v>1500000</v>
      </c>
      <c r="F164" s="34">
        <f>+'[1]EJEC. 2023'!V150</f>
        <v>0</v>
      </c>
      <c r="G164" s="35">
        <f>+E164-F164</f>
        <v>1500000</v>
      </c>
      <c r="H164" s="27"/>
    </row>
    <row r="165" spans="1:8" s="28" customFormat="1" ht="26.25" customHeight="1" x14ac:dyDescent="0.2">
      <c r="A165" s="29" t="s">
        <v>308</v>
      </c>
      <c r="B165" s="39" t="s">
        <v>309</v>
      </c>
      <c r="C165" s="31">
        <v>5000000</v>
      </c>
      <c r="D165" s="32">
        <v>0</v>
      </c>
      <c r="E165" s="33">
        <f t="shared" si="10"/>
        <v>5000000</v>
      </c>
      <c r="F165" s="34">
        <f>+'[1]EJEC. 2023'!V149</f>
        <v>0</v>
      </c>
      <c r="G165" s="35">
        <f t="shared" si="11"/>
        <v>5000000</v>
      </c>
      <c r="H165" s="27"/>
    </row>
    <row r="166" spans="1:8" s="28" customFormat="1" ht="26.25" customHeight="1" x14ac:dyDescent="0.2">
      <c r="A166" s="29" t="s">
        <v>310</v>
      </c>
      <c r="B166" s="30" t="s">
        <v>311</v>
      </c>
      <c r="C166" s="31">
        <v>1500000</v>
      </c>
      <c r="D166" s="32">
        <v>0</v>
      </c>
      <c r="E166" s="33">
        <f t="shared" si="10"/>
        <v>1500000</v>
      </c>
      <c r="F166" s="34">
        <f>+'[1]EJEC. 2023'!V151</f>
        <v>0</v>
      </c>
      <c r="G166" s="35">
        <f t="shared" si="11"/>
        <v>1500000</v>
      </c>
      <c r="H166" s="27"/>
    </row>
    <row r="167" spans="1:8" s="28" customFormat="1" ht="26.25" customHeight="1" x14ac:dyDescent="0.2">
      <c r="A167" s="29" t="s">
        <v>312</v>
      </c>
      <c r="B167" s="30" t="s">
        <v>313</v>
      </c>
      <c r="C167" s="31">
        <v>100000</v>
      </c>
      <c r="D167" s="32">
        <v>0</v>
      </c>
      <c r="E167" s="33">
        <f t="shared" si="10"/>
        <v>100000</v>
      </c>
      <c r="F167" s="34">
        <f>+'[1]EJEC. 2023'!V152</f>
        <v>0</v>
      </c>
      <c r="G167" s="35">
        <f t="shared" si="11"/>
        <v>100000</v>
      </c>
      <c r="H167" s="27"/>
    </row>
    <row r="168" spans="1:8" s="28" customFormat="1" ht="29.25" customHeight="1" x14ac:dyDescent="0.2">
      <c r="A168" s="29" t="s">
        <v>314</v>
      </c>
      <c r="B168" s="30" t="s">
        <v>315</v>
      </c>
      <c r="C168" s="31">
        <v>2000000</v>
      </c>
      <c r="D168" s="32">
        <v>0</v>
      </c>
      <c r="E168" s="31">
        <f t="shared" si="10"/>
        <v>2000000</v>
      </c>
      <c r="F168" s="34">
        <f>+'[1]EJEC. 2023'!V153</f>
        <v>13666.97</v>
      </c>
      <c r="G168" s="35">
        <f t="shared" si="11"/>
        <v>1986333.03</v>
      </c>
      <c r="H168" s="27"/>
    </row>
    <row r="169" spans="1:8" s="28" customFormat="1" ht="31.5" hidden="1" customHeight="1" x14ac:dyDescent="0.2">
      <c r="A169" s="29" t="s">
        <v>316</v>
      </c>
      <c r="B169" s="30" t="s">
        <v>317</v>
      </c>
      <c r="C169" s="31">
        <v>0</v>
      </c>
      <c r="D169" s="32">
        <v>0</v>
      </c>
      <c r="E169" s="33">
        <f t="shared" si="10"/>
        <v>0</v>
      </c>
      <c r="F169" s="34">
        <f>+'[1]EJEC. 2023'!V154</f>
        <v>0</v>
      </c>
      <c r="G169" s="35">
        <f t="shared" si="11"/>
        <v>0</v>
      </c>
      <c r="H169" s="27"/>
    </row>
    <row r="170" spans="1:8" s="28" customFormat="1" ht="31.5" hidden="1" customHeight="1" x14ac:dyDescent="0.2">
      <c r="A170" s="29" t="s">
        <v>318</v>
      </c>
      <c r="B170" s="30" t="s">
        <v>319</v>
      </c>
      <c r="C170" s="31">
        <v>0</v>
      </c>
      <c r="D170" s="32">
        <v>0</v>
      </c>
      <c r="E170" s="33">
        <f t="shared" si="10"/>
        <v>0</v>
      </c>
      <c r="F170" s="34">
        <f>+'[1]EJEC. 2023'!V155</f>
        <v>0</v>
      </c>
      <c r="G170" s="35">
        <f t="shared" si="11"/>
        <v>0</v>
      </c>
      <c r="H170" s="27"/>
    </row>
    <row r="171" spans="1:8" s="28" customFormat="1" ht="31.5" customHeight="1" x14ac:dyDescent="0.2">
      <c r="A171" s="29" t="s">
        <v>320</v>
      </c>
      <c r="B171" s="30" t="s">
        <v>321</v>
      </c>
      <c r="C171" s="31">
        <v>21000000</v>
      </c>
      <c r="D171" s="32">
        <v>0</v>
      </c>
      <c r="E171" s="33">
        <f t="shared" si="10"/>
        <v>21000000</v>
      </c>
      <c r="F171" s="34">
        <f>+'[1]EJEC. 2023'!V158</f>
        <v>475729.91</v>
      </c>
      <c r="G171" s="35">
        <f t="shared" si="11"/>
        <v>20524270.09</v>
      </c>
      <c r="H171" s="27"/>
    </row>
    <row r="172" spans="1:8" s="28" customFormat="1" ht="27.75" customHeight="1" x14ac:dyDescent="0.2">
      <c r="A172" s="29" t="s">
        <v>322</v>
      </c>
      <c r="B172" s="30" t="s">
        <v>323</v>
      </c>
      <c r="C172" s="31">
        <v>5000000</v>
      </c>
      <c r="D172" s="32">
        <v>0</v>
      </c>
      <c r="E172" s="33">
        <f t="shared" si="10"/>
        <v>5000000</v>
      </c>
      <c r="F172" s="34">
        <f>+'[1]EJEC. 2023'!V159</f>
        <v>0</v>
      </c>
      <c r="G172" s="35">
        <f t="shared" si="11"/>
        <v>5000000</v>
      </c>
      <c r="H172" s="27"/>
    </row>
    <row r="173" spans="1:8" s="28" customFormat="1" ht="30" hidden="1" customHeight="1" x14ac:dyDescent="0.2">
      <c r="A173" s="29" t="s">
        <v>324</v>
      </c>
      <c r="B173" s="30" t="s">
        <v>325</v>
      </c>
      <c r="C173" s="31">
        <v>0</v>
      </c>
      <c r="D173" s="32">
        <v>0</v>
      </c>
      <c r="E173" s="33">
        <f t="shared" si="10"/>
        <v>0</v>
      </c>
      <c r="F173" s="34">
        <f>+'[1]EJEC. 2023'!V160</f>
        <v>0</v>
      </c>
      <c r="G173" s="35">
        <f t="shared" si="11"/>
        <v>0</v>
      </c>
      <c r="H173" s="27"/>
    </row>
    <row r="174" spans="1:8" s="28" customFormat="1" ht="31.5" hidden="1" customHeight="1" x14ac:dyDescent="0.2">
      <c r="A174" s="29"/>
      <c r="B174" s="98" t="s">
        <v>326</v>
      </c>
      <c r="C174" s="99"/>
      <c r="D174" s="90">
        <v>0</v>
      </c>
      <c r="E174" s="33">
        <f t="shared" si="10"/>
        <v>0</v>
      </c>
      <c r="F174" s="100"/>
      <c r="G174" s="97"/>
      <c r="H174" s="27"/>
    </row>
    <row r="175" spans="1:8" s="28" customFormat="1" ht="31.5" hidden="1" customHeight="1" x14ac:dyDescent="0.2">
      <c r="A175" s="29"/>
      <c r="B175" s="37" t="s">
        <v>327</v>
      </c>
      <c r="C175" s="101"/>
      <c r="D175" s="90">
        <v>0</v>
      </c>
      <c r="E175" s="33">
        <f t="shared" si="10"/>
        <v>0</v>
      </c>
      <c r="F175" s="34"/>
      <c r="G175" s="97"/>
      <c r="H175" s="27"/>
    </row>
    <row r="176" spans="1:8" s="28" customFormat="1" ht="31.5" hidden="1" customHeight="1" x14ac:dyDescent="0.2">
      <c r="A176" s="29"/>
      <c r="B176" s="98" t="s">
        <v>328</v>
      </c>
      <c r="C176" s="99">
        <f>SUM(C177:C181)</f>
        <v>0</v>
      </c>
      <c r="D176" s="90">
        <v>0</v>
      </c>
      <c r="E176" s="33">
        <f t="shared" si="10"/>
        <v>0</v>
      </c>
      <c r="F176" s="102">
        <f>SUM(F177:F181)</f>
        <v>0</v>
      </c>
      <c r="G176" s="97">
        <f>SUM(G177:G181)</f>
        <v>0</v>
      </c>
      <c r="H176" s="27"/>
    </row>
    <row r="177" spans="1:17" s="28" customFormat="1" ht="31.5" hidden="1" customHeight="1" x14ac:dyDescent="0.2">
      <c r="A177" s="36" t="s">
        <v>329</v>
      </c>
      <c r="B177" s="37" t="s">
        <v>330</v>
      </c>
      <c r="C177" s="101"/>
      <c r="D177" s="90">
        <v>0</v>
      </c>
      <c r="E177" s="33">
        <f t="shared" si="10"/>
        <v>0</v>
      </c>
      <c r="F177" s="34"/>
      <c r="G177" s="97"/>
      <c r="H177" s="27"/>
    </row>
    <row r="178" spans="1:17" s="28" customFormat="1" ht="31.5" hidden="1" customHeight="1" x14ac:dyDescent="0.2">
      <c r="A178" s="29" t="s">
        <v>331</v>
      </c>
      <c r="B178" s="30" t="s">
        <v>332</v>
      </c>
      <c r="C178" s="101">
        <v>0</v>
      </c>
      <c r="D178" s="90">
        <v>0</v>
      </c>
      <c r="E178" s="33">
        <f t="shared" si="10"/>
        <v>0</v>
      </c>
      <c r="F178" s="34">
        <f>+'[1]EJEC. 2023'!V163</f>
        <v>0</v>
      </c>
      <c r="G178" s="35">
        <f>+C178-F178</f>
        <v>0</v>
      </c>
      <c r="H178" s="27"/>
    </row>
    <row r="179" spans="1:17" s="28" customFormat="1" ht="31.5" hidden="1" customHeight="1" x14ac:dyDescent="0.2">
      <c r="A179" s="29"/>
      <c r="B179" s="98" t="s">
        <v>333</v>
      </c>
      <c r="C179" s="101"/>
      <c r="D179" s="90">
        <v>0</v>
      </c>
      <c r="E179" s="33">
        <f t="shared" si="10"/>
        <v>0</v>
      </c>
      <c r="F179" s="34"/>
      <c r="G179" s="97"/>
      <c r="H179" s="27"/>
    </row>
    <row r="180" spans="1:17" s="28" customFormat="1" ht="31.5" hidden="1" customHeight="1" x14ac:dyDescent="0.2">
      <c r="A180" s="36" t="s">
        <v>334</v>
      </c>
      <c r="B180" s="37" t="s">
        <v>335</v>
      </c>
      <c r="C180" s="103"/>
      <c r="D180" s="90">
        <v>0</v>
      </c>
      <c r="E180" s="33">
        <f t="shared" si="10"/>
        <v>0</v>
      </c>
      <c r="F180" s="34"/>
      <c r="G180" s="97"/>
      <c r="H180" s="27"/>
    </row>
    <row r="181" spans="1:17" s="28" customFormat="1" ht="31.5" hidden="1" customHeight="1" x14ac:dyDescent="0.2">
      <c r="A181" s="29" t="s">
        <v>336</v>
      </c>
      <c r="B181" s="30" t="s">
        <v>337</v>
      </c>
      <c r="C181" s="101">
        <v>0</v>
      </c>
      <c r="D181" s="90">
        <v>0</v>
      </c>
      <c r="E181" s="33">
        <f t="shared" si="10"/>
        <v>0</v>
      </c>
      <c r="F181" s="34">
        <f>+'[1]EJEC. 2023'!V170</f>
        <v>0</v>
      </c>
      <c r="G181" s="35">
        <f>+C181-F181</f>
        <v>0</v>
      </c>
      <c r="H181" s="27"/>
    </row>
    <row r="182" spans="1:17" s="28" customFormat="1" ht="27.75" customHeight="1" x14ac:dyDescent="0.2">
      <c r="A182" s="36" t="s">
        <v>338</v>
      </c>
      <c r="B182" s="98" t="s">
        <v>339</v>
      </c>
      <c r="C182" s="100">
        <f>SUM(C183:C183)</f>
        <v>20000000</v>
      </c>
      <c r="D182" s="95">
        <f>SUM(D183:D183)</f>
        <v>0</v>
      </c>
      <c r="E182" s="96">
        <f>SUM(E183:E183)</f>
        <v>20000000</v>
      </c>
      <c r="F182" s="102">
        <f>SUM(F183:F183)</f>
        <v>0</v>
      </c>
      <c r="G182" s="97">
        <f>SUM(G183:G183)</f>
        <v>20000000</v>
      </c>
      <c r="H182" s="27"/>
    </row>
    <row r="183" spans="1:17" s="28" customFormat="1" ht="27.75" customHeight="1" x14ac:dyDescent="0.2">
      <c r="A183" s="29" t="s">
        <v>340</v>
      </c>
      <c r="B183" s="30" t="s">
        <v>341</v>
      </c>
      <c r="C183" s="31">
        <v>20000000</v>
      </c>
      <c r="D183" s="32">
        <v>0</v>
      </c>
      <c r="E183" s="33">
        <f>+C183+D183</f>
        <v>20000000</v>
      </c>
      <c r="F183" s="34">
        <f>+'[1]EJEC. 2023'!V173</f>
        <v>0</v>
      </c>
      <c r="G183" s="35">
        <f>+E183-F183</f>
        <v>20000000</v>
      </c>
      <c r="H183" s="27"/>
      <c r="I183" s="81"/>
    </row>
    <row r="184" spans="1:17" s="61" customFormat="1" ht="30.75" customHeight="1" thickBot="1" x14ac:dyDescent="0.25">
      <c r="A184" s="104"/>
      <c r="B184" s="105" t="s">
        <v>342</v>
      </c>
      <c r="C184" s="106">
        <f>+C7+C39+C92+C136+C152+C176+C182</f>
        <v>1107517388</v>
      </c>
      <c r="D184" s="106">
        <f>+D7+D39+D92+D136+D152+D176+D182</f>
        <v>2000000000</v>
      </c>
      <c r="E184" s="106">
        <f>+E7+E39+E92+E136+E152+E176+E182</f>
        <v>3107517388</v>
      </c>
      <c r="F184" s="106">
        <f>+F7+F39+F92+F136+F152+F176+F182</f>
        <v>673712165.94000006</v>
      </c>
      <c r="G184" s="107">
        <f>+G7+G39+G92+G136+G152+G176+G182</f>
        <v>2433805222.0599999</v>
      </c>
      <c r="H184" s="59"/>
    </row>
    <row r="185" spans="1:17" s="4" customFormat="1" ht="21" customHeight="1" x14ac:dyDescent="0.2">
      <c r="A185" s="1"/>
      <c r="B185" s="108"/>
      <c r="C185" s="109"/>
      <c r="D185" s="110"/>
      <c r="E185" s="3"/>
      <c r="F185" s="3"/>
      <c r="G185" s="111"/>
      <c r="H185" s="3"/>
    </row>
    <row r="186" spans="1:17" s="4" customFormat="1" ht="33.75" customHeight="1" x14ac:dyDescent="0.2">
      <c r="A186" s="1"/>
      <c r="C186" s="112"/>
      <c r="D186" s="113"/>
      <c r="E186" s="3"/>
      <c r="F186" s="3"/>
      <c r="G186" s="111"/>
      <c r="H186" s="3"/>
    </row>
    <row r="187" spans="1:17" s="4" customFormat="1" ht="21" customHeight="1" x14ac:dyDescent="0.2">
      <c r="A187" s="1"/>
      <c r="C187" s="112"/>
      <c r="D187" s="110"/>
      <c r="E187" s="110"/>
      <c r="F187" s="3"/>
      <c r="G187" s="111"/>
      <c r="H187" s="3"/>
    </row>
    <row r="188" spans="1:17" s="4" customFormat="1" ht="21" customHeight="1" x14ac:dyDescent="0.2">
      <c r="A188" s="1"/>
      <c r="C188" s="112"/>
      <c r="D188" s="110"/>
      <c r="E188" s="110"/>
      <c r="F188" s="3"/>
      <c r="G188" s="111"/>
      <c r="H188" s="3"/>
    </row>
    <row r="189" spans="1:17" s="4" customFormat="1" ht="21" customHeight="1" x14ac:dyDescent="0.2">
      <c r="A189" s="1"/>
      <c r="C189" s="114"/>
      <c r="D189" s="114"/>
      <c r="E189" s="114"/>
      <c r="F189" s="3"/>
      <c r="G189" s="111"/>
      <c r="H189" s="3"/>
    </row>
    <row r="190" spans="1:17" s="4" customFormat="1" ht="21" customHeight="1" x14ac:dyDescent="0.2">
      <c r="A190" s="115"/>
      <c r="B190" s="116"/>
      <c r="C190" s="117"/>
      <c r="D190" s="118"/>
      <c r="E190" s="117"/>
      <c r="F190" s="119"/>
      <c r="G190" s="120"/>
      <c r="H190" s="3"/>
    </row>
    <row r="191" spans="1:17" s="125" customFormat="1" ht="21" customHeight="1" x14ac:dyDescent="0.2">
      <c r="A191" s="121" t="s">
        <v>343</v>
      </c>
      <c r="B191" s="121"/>
      <c r="C191" s="122"/>
      <c r="D191" s="122"/>
      <c r="E191" s="123" t="s">
        <v>344</v>
      </c>
      <c r="F191" s="123"/>
      <c r="G191" s="123"/>
      <c r="H191" s="124"/>
      <c r="I191" s="124"/>
    </row>
    <row r="192" spans="1:17" s="125" customFormat="1" ht="21" customHeight="1" x14ac:dyDescent="0.2">
      <c r="A192" s="126" t="s">
        <v>345</v>
      </c>
      <c r="B192" s="126"/>
      <c r="C192" s="127"/>
      <c r="D192" s="127"/>
      <c r="E192" s="126" t="s">
        <v>346</v>
      </c>
      <c r="F192" s="126"/>
      <c r="G192" s="126"/>
      <c r="H192" s="128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1:17" s="125" customFormat="1" ht="21" customHeight="1" x14ac:dyDescent="0.2">
      <c r="A193" s="130"/>
      <c r="B193" s="130"/>
      <c r="C193" s="127"/>
      <c r="D193" s="127"/>
      <c r="F193" s="130"/>
      <c r="G193" s="130"/>
      <c r="H193" s="128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1:17" s="125" customFormat="1" ht="21" customHeight="1" x14ac:dyDescent="0.2">
      <c r="A194" s="130"/>
      <c r="B194" s="130"/>
      <c r="C194" s="127"/>
      <c r="D194" s="127"/>
      <c r="F194" s="130"/>
      <c r="G194" s="130"/>
      <c r="H194" s="128"/>
      <c r="I194" s="131"/>
      <c r="J194" s="129"/>
      <c r="K194" s="129"/>
      <c r="L194" s="129"/>
      <c r="M194" s="129"/>
      <c r="N194" s="129"/>
      <c r="O194" s="129"/>
      <c r="P194" s="129"/>
      <c r="Q194" s="129"/>
    </row>
    <row r="195" spans="1:17" s="125" customFormat="1" ht="21" customHeight="1" x14ac:dyDescent="0.2">
      <c r="A195" s="130"/>
      <c r="B195" s="130"/>
      <c r="C195" s="127"/>
      <c r="D195" s="127"/>
      <c r="F195" s="130"/>
      <c r="G195" s="130"/>
      <c r="H195" s="128"/>
      <c r="I195" s="131"/>
      <c r="J195" s="129"/>
      <c r="K195" s="129"/>
      <c r="L195" s="129"/>
      <c r="M195" s="129"/>
      <c r="N195" s="129"/>
      <c r="O195" s="129"/>
      <c r="P195" s="129"/>
      <c r="Q195" s="129"/>
    </row>
    <row r="196" spans="1:17" s="4" customFormat="1" ht="21" customHeight="1" x14ac:dyDescent="0.2">
      <c r="A196" s="132"/>
      <c r="B196" s="133"/>
      <c r="C196" s="127"/>
      <c r="D196" s="127"/>
      <c r="E196" s="125"/>
      <c r="F196" s="134"/>
      <c r="G196" s="135"/>
      <c r="H196" s="3"/>
    </row>
    <row r="197" spans="1:17" s="4" customFormat="1" ht="21" customHeight="1" x14ac:dyDescent="0.2">
      <c r="A197" s="132"/>
      <c r="B197" s="133"/>
      <c r="C197" s="127"/>
      <c r="D197" s="127"/>
      <c r="E197" s="122"/>
      <c r="F197" s="122"/>
      <c r="G197" s="135"/>
      <c r="H197" s="3"/>
    </row>
    <row r="198" spans="1:17" s="125" customFormat="1" ht="21" customHeight="1" x14ac:dyDescent="0.2">
      <c r="A198" s="136" t="s">
        <v>347</v>
      </c>
      <c r="B198" s="136"/>
      <c r="D198" s="136" t="s">
        <v>348</v>
      </c>
      <c r="E198" s="136"/>
      <c r="F198" s="136"/>
      <c r="G198" s="136"/>
      <c r="H198" s="124"/>
    </row>
    <row r="199" spans="1:17" s="125" customFormat="1" ht="21" customHeight="1" x14ac:dyDescent="0.2">
      <c r="A199" s="137" t="s">
        <v>349</v>
      </c>
      <c r="B199" s="137"/>
      <c r="C199" s="127"/>
      <c r="D199" s="137" t="s">
        <v>350</v>
      </c>
      <c r="E199" s="137"/>
      <c r="F199" s="137"/>
      <c r="G199" s="137"/>
      <c r="H199" s="124"/>
    </row>
    <row r="200" spans="1:17" s="4" customFormat="1" ht="21" customHeight="1" x14ac:dyDescent="0.2">
      <c r="A200" s="138"/>
      <c r="B200" s="139"/>
      <c r="C200" s="140"/>
      <c r="D200" s="140"/>
      <c r="F200" s="141"/>
      <c r="G200" s="111"/>
      <c r="H200" s="3"/>
    </row>
  </sheetData>
  <mergeCells count="14">
    <mergeCell ref="A199:B199"/>
    <mergeCell ref="D199:G199"/>
    <mergeCell ref="A191:B191"/>
    <mergeCell ref="E191:G191"/>
    <mergeCell ref="A192:B192"/>
    <mergeCell ref="E192:G192"/>
    <mergeCell ref="A198:B198"/>
    <mergeCell ref="D198:G198"/>
    <mergeCell ref="B1:G1"/>
    <mergeCell ref="B2:G2"/>
    <mergeCell ref="B3:G3"/>
    <mergeCell ref="A4:G4"/>
    <mergeCell ref="B5:G5"/>
    <mergeCell ref="A6:A7"/>
  </mergeCells>
  <printOptions horizontalCentered="1"/>
  <pageMargins left="0" right="0.39370078740157483" top="0.98425196850393704" bottom="0.19685039370078741" header="0.19685039370078741" footer="0.19685039370078741"/>
  <pageSetup scale="44" orientation="portrait" horizontalDpi="300" verticalDpi="300" r:id="rId1"/>
  <headerFooter>
    <oddFooter>&amp;C&amp;P</oddFooter>
    <evenHeader xml:space="preserve">&amp;C&amp;[Página1
</evenHeader>
    <firstFooter>&amp;CPAGINA - 1</firstFooter>
  </headerFooter>
  <rowBreaks count="3" manualBreakCount="3">
    <brk id="38" max="4" man="1"/>
    <brk id="91" max="4" man="1"/>
    <brk id="135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EJEC. 2023</vt:lpstr>
      <vt:lpstr>'PRESUP. EJEC. 2023'!Área_de_impresión</vt:lpstr>
      <vt:lpstr>'PRESUP. 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2023-03-09T12:46:31Z</dcterms:created>
  <dcterms:modified xsi:type="dcterms:W3CDTF">2023-03-09T12:47:02Z</dcterms:modified>
</cp:coreProperties>
</file>